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Vesthimmerlands Vand AS (S105)\ØR2027\"/>
    </mc:Choice>
  </mc:AlternateContent>
  <xr:revisionPtr revIDLastSave="0" documentId="13_ncr:1_{97BBEE23-6886-46CA-8816-5F70124C9771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E9" i="8"/>
  <c r="C9" i="7" s="1"/>
  <c r="C25" i="7"/>
  <c r="C18" i="3" s="1"/>
  <c r="C16" i="6"/>
  <c r="C13" i="3" l="1"/>
  <c r="C12" i="3"/>
  <c r="C16" i="12"/>
  <c r="C21" i="3" s="1"/>
  <c r="C12" i="11"/>
  <c r="C19" i="3" s="1"/>
  <c r="C10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<sst xmlns="http://schemas.openxmlformats.org/spreadsheetml/2006/main" count="337" uniqueCount="158">
  <si>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</si>
  <si>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</si>
  <si>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</si>
  <si>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</si>
  <si>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</si>
  <si>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</si>
  <si>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</si>
  <si>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</si>
  <si>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</si>
  <si>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</si>
  <si>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</si>
  <si>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</si>
  <si>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</si>
  <si>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</si>
  <si>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</si>
  <si>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</si>
  <si>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</si>
  <si>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</si>
  <si>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</si>
  <si>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</si>
  <si>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</si>
  <si>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</si>
  <si>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</si>
  <si>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</si>
  <si>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</si>
  <si>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</si>
  <si>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</si>
  <si>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</si>
  <si>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</si>
  <si>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</si>
  <si>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</si>
  <si>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</si>
  <si>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</si>
  <si>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</si>
  <si>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</si>
  <si>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</si>
  <si>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</si>
  <si>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</si>
  <si>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</si>
  <si>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</si>
  <si>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</si>
  <si>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</si>
  <si>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</si>
  <si>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</si>
  <si>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</si>
  <si>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</si>
  <si>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</si>
  <si>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</si>
  <si>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</si>
  <si>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</si>
  <si>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</si>
  <si>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</si>
  <si>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</si>
  <si>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</si>
  <si>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</si>
  <si>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</si>
  <si>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</si>
  <si>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</si>
  <si>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</si>
  <si>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</si>
  <si>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</si>
  <si>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</si>
  <si>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</si>
  <si>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</si>
  <si>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</si>
  <si>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</si>
  <si>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</si>
  <si>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</si>
  <si>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</si>
  <si>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</si>
  <si>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</si>
  <si>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</si>
  <si>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</si>
  <si>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</si>
  <si>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</si>
  <si>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</si>
  <si>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</si>
  <si>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</si>
  <si>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</si>
  <si>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</si>
  <si>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</si>
  <si>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</si>
  <si>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</si>
  <si>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</si>
  <si>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</si>
  <si>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</si>
  <si>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</si>
  <si>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</si>
  <si>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</si>
  <si>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</si>
  <si>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</si>
  <si>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</si>
  <si>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</si>
  <si>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</si>
  <si>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</si>
  <si>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</si>
  <si>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</si>
  <si>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</si>
  <si>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</si>
  <si>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</si>
  <si>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</si>
  <si>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</si>
  <si>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</si>
  <si>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</si>
  <si>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</si>
  <si>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</si>
  <si>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</si>
  <si>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</si>
  <si>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</si>
  <si>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</si>
  <si>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</si>
  <si>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</si>
  <si>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</si>
  <si>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</si>
  <si>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</si>
  <si>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</si>
  <si>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</si>
  <si>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</si>
  <si>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</si>
  <si>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</si>
  <si>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</si>
  <si>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</si>
  <si>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</si>
  <si>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</si>
  <si>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</si>
  <si>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</si>
  <si>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</si>
  <si>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</si>
  <si>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</si>
  <si>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</si>
  <si>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</si>
  <si>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</si>
  <si>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</si>
  <si>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</si>
  <si>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</si>
  <si>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</si>
  <si>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</si>
  <si>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</si>
  <si>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</si>
  <si>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</si>
  <si>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</si>
  <si>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</si>
  <si>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</si>
  <si>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</si>
  <si>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</si>
  <si>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</si>
  <si>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</si>
  <si>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</si>
  <si>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 xml:space="preserve">Finansieringsomkostninger til tidligere godkendte tillæg </t>
  </si>
  <si>
    <t>Separatkloakering</t>
  </si>
  <si>
    <t>Byggemodninger mv. 2025</t>
  </si>
  <si>
    <t>Finansieringsomkostninger til tildligere godkendte tillæg</t>
  </si>
  <si>
    <t>Ingen engangstillæg</t>
  </si>
  <si>
    <t>Erstatninger</t>
  </si>
  <si>
    <t>Gebyr til Miljøstyrelsen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</si>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</sst>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RIaZIOQSqES9S+5ckDlxri4oXE9otLAOIBOWZtparIwZqMQ7T7nCuaq2W4eQRk7GxOfmcWAVXhh6Ja4g/vWliQ==" saltValue="hu7SUwm+v1M8xs6BEw42A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102985472.04056272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919731.13774999999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-658647.01963881485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2983825.4729856756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106230381.63165957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157</v>
      </c>
      <c r="C20" s="34">
        <v>-2987348.9749818444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103243032.65667772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LkFVN2IeeNYG9iJxQCFXCNoBRGQBUfdlJiNUPEBf70EJBPNDJzN/UFIDelljHmMqvAX6jG/tog5jKsbPAJUf3w==" saltValue="wasCHwwTObgNn0NJiZsor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57031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103636556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3224209.2713599997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3600960.55485419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110461725.82621418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85159188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-82000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25302537.826214179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8271945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33574482.826214179</v>
      </c>
      <c r="D19" s="27" t="s">
        <v>31</v>
      </c>
      <c r="E19" s="11"/>
    </row>
    <row r="20" spans="1:5" ht="28.5" customHeight="1" x14ac:dyDescent="0.25">
      <c r="A20" s="11"/>
      <c r="B20" s="49" t="s">
        <v>155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15" customHeight="1" x14ac:dyDescent="0.25">
      <c r="A23" s="11"/>
      <c r="B23" s="52" t="s">
        <v>144</v>
      </c>
      <c r="C23" s="53">
        <f>100*8271945/(90764315+4913766)</f>
        <v>8.6456008665140356</v>
      </c>
      <c r="D23" s="46" t="s">
        <v>145</v>
      </c>
      <c r="E23" s="11"/>
    </row>
    <row r="24" spans="1:5" ht="15" customHeight="1" x14ac:dyDescent="0.25">
      <c r="A24" s="11"/>
      <c r="B24" s="52" t="s">
        <v>146</v>
      </c>
      <c r="C24" s="53">
        <f>C19/C12*100</f>
        <v>30.39467523713672</v>
      </c>
      <c r="D24" s="46" t="s">
        <v>145</v>
      </c>
      <c r="E24" s="11"/>
    </row>
    <row r="25" spans="1:5" ht="56.25" customHeight="1" x14ac:dyDescent="0.25">
      <c r="A25" s="11"/>
      <c r="B25" s="54" t="s">
        <v>147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pfqibVbenV/gU3xQ6FCrzxCEBUjuYjbrOBWQhY71ThiKuyEAaRV5vhjTUMej4uxAgzc+OJfOh7xwYqhtGSnoyg==" saltValue="H6hndqCVcr7t4WvdgbtgN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97519652.624414653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3224209.2713599997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-651071.49771582382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2892681.6425038995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102985472.04056272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-2987348.9749818444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156</v>
      </c>
      <c r="C23" s="78">
        <v>99998123.065580875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tyZ7iW5efOdA9J/XwItjRLzVB91Wc4JgZMEKAaH9hGxQrqNkbCYqX71LC5DAfMcIJ7i/ZV55VrSi9LvnrXmYmQ==" saltValue="SKsP2GME8p6WJhNF5kRgS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33494373.199990556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-669887.46399981109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107865.24594999998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32932350.981940743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-658647.01963881485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70925011.454290599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811865.89179999998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71736877.3460906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-658647.01963881485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UqDdlv1WiEkIrmrcCmAVRQAUE3h8k8VlUbAddz6nHo9VtoHZ267RS+FA/1e9FDhhrDf/UKmhAiNfB29zkWt/9g==" saltValue="QwtZgUniBNdgQtUuzPsSW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5605.5548541900062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2511051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 t="s">
        <v>153</v>
      </c>
      <c r="C13" s="99">
        <v>125878</v>
      </c>
      <c r="D13" s="46" t="s">
        <v>31</v>
      </c>
      <c r="E13" s="11"/>
    </row>
    <row r="14" spans="1:5" ht="15" customHeight="1" x14ac:dyDescent="0.25">
      <c r="A14" s="11"/>
      <c r="B14" s="98" t="s">
        <v>154</v>
      </c>
      <c r="C14" s="99">
        <v>62389</v>
      </c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2704923.55485419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ct7i4xM5NpeNK01IBIJQ+HCrb1+y0YPThpjMY5UFcIqwH7Qq2UV6sGQ3nHtYL8FPzdK+bm6gaGZr0F7nbG1U2Q==" saltValue="0pqJBfoNvxEIM51neEZaH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2054560.3077955199</v>
      </c>
      <c r="D9" s="33">
        <v>670111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97041.445145809994</v>
      </c>
      <c r="D10" s="33">
        <v>102647</v>
      </c>
      <c r="E10" s="33">
        <f t="shared" ref="E10:E19" si="0">MAX(D10-C10,0)</f>
        <v>5605.5548541900062</v>
      </c>
      <c r="F10" s="46" t="s">
        <v>31</v>
      </c>
      <c r="G10" s="11"/>
    </row>
    <row r="11" spans="1:7" ht="41.25" customHeight="1" x14ac:dyDescent="0.25">
      <c r="A11" s="11"/>
      <c r="B11" s="97" t="s">
        <v>139</v>
      </c>
      <c r="C11" s="33">
        <v>0</v>
      </c>
      <c r="D11" s="33">
        <v>2511051</v>
      </c>
      <c r="E11" s="33">
        <f t="shared" si="0"/>
        <v>2511051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202594.44002695999</v>
      </c>
      <c r="D12" s="33">
        <v>163538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UaaphcmUJqAZxv8rbdkfFEwxYhlruo75ZrdqXwSoHi1j7ubouVpakkkA+un/kV1OWigSjT1dpZ4LbVDQWOQEUA==" saltValue="LynhDI2xjRMBArHgVcgJl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148</v>
      </c>
      <c r="C10" s="33">
        <v>0</v>
      </c>
      <c r="D10" s="46" t="s">
        <v>31</v>
      </c>
      <c r="E10" s="33">
        <v>507670</v>
      </c>
      <c r="F10" s="46" t="s">
        <v>31</v>
      </c>
      <c r="G10" s="11"/>
    </row>
    <row r="11" spans="1:7" ht="15" customHeight="1" x14ac:dyDescent="0.25">
      <c r="A11" s="11"/>
      <c r="B11" s="112" t="s">
        <v>149</v>
      </c>
      <c r="C11" s="33">
        <v>26527</v>
      </c>
      <c r="D11" s="46" t="s">
        <v>31</v>
      </c>
      <c r="E11" s="33">
        <v>186566</v>
      </c>
      <c r="F11" s="46" t="s">
        <v>31</v>
      </c>
      <c r="G11" s="11"/>
    </row>
    <row r="12" spans="1:7" ht="15" customHeight="1" x14ac:dyDescent="0.25">
      <c r="A12" s="11"/>
      <c r="B12" s="112" t="s">
        <v>150</v>
      </c>
      <c r="C12" s="33">
        <v>80448</v>
      </c>
      <c r="D12" s="46" t="s">
        <v>31</v>
      </c>
      <c r="E12" s="33">
        <v>16368</v>
      </c>
      <c r="F12" s="46" t="s">
        <v>31</v>
      </c>
      <c r="G12" s="11"/>
    </row>
    <row r="13" spans="1:7" ht="15" customHeight="1" x14ac:dyDescent="0.25">
      <c r="A13" s="11"/>
      <c r="B13" s="112" t="s">
        <v>151</v>
      </c>
      <c r="C13" s="33">
        <v>0</v>
      </c>
      <c r="D13" s="46" t="s">
        <v>31</v>
      </c>
      <c r="E13" s="33">
        <v>78458</v>
      </c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106975</v>
      </c>
      <c r="D18" s="101" t="s">
        <v>31</v>
      </c>
      <c r="E18" s="100">
        <f>SUM(E10:E17)</f>
        <v>789062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-2139.5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3029.74595</v>
      </c>
      <c r="D21" s="46" t="s">
        <v>31</v>
      </c>
      <c r="E21" s="33">
        <f>SUM(E18:E20)*'8. Nøgletal'!C9</f>
        <v>22803.891799999998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107865.24595</v>
      </c>
      <c r="D22" s="101" t="s">
        <v>31</v>
      </c>
      <c r="E22" s="100">
        <f>SUM(E18:E21)</f>
        <v>811865.89179999998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6HSPwKR9EcsqqEBB/xB4fEBb2clC2Q4fy5Sc0QPalqn4A6Rfml+synPzXkAvsgCN5zxk4lCkwyAMvx14lahk/Q==" saltValue="PaTwKENa97Eem2gmCSM2g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oKFaPOJYyYUOl2QM8PFYoQwl1Kj5ZGfhEmflXmKrqJuXgnoJ2l4+fr/YMHXc4joo9daVwealtZ8V0MEtgHo0hg==" saltValue="ShfcJFASvnr365LsUtalI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gxPbsJRBP9Xo21Qy9EvEb/fGacpsynBDG3fw6lkztBNBrcZIXmyf+gA553Urub1Av59nXc/QONUhuWM7lwVyTw==" saltValue="681XT7aTqsCIWjL3rjyp2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141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FbEq+H6MghLgk/JHTJmknWyPkM5duR7REvERrnUmGxA1NcoSE91Nj65kkMCkv9bVrerEhZzqJhcvqPhcxc3vAA==" saltValue="tGZ62cjQThw11McWwlqAt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Se+3W4JnRP8y6kOu0HmK5ba6VTGx8t3/EH+8yWnxbUZwtsEs8TMbbHE1DKbpkZRHTmQDpi71Y5H5JhxTSWx6dA==" saltValue="lJYHw+byjKRASGf7O0YU2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mwHiogdHPXs/rhNcNPrrtEPjIaAmijkMSLe/arpjOXWP4jKYxpMMXAS3Bp5YcAX1j+7PQgwoODtxEHNrp3ny0w==" saltValue="pMhnBmXR3Z36rr1nAUdPD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dzhN0lNFABkUiNCbbaQ1SR2eC0Up8Oy5Dy2rF5pQd12qNtgubBVYharEZgKAgm4CO6OX3hHhbtl4pwRWZSW8+Q==" saltValue="1AQ8C9nZ+8HJKAIi7+km1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t6X2XyMVpHXdM4NcDTnY6dP66DX1c+G3mYlhqd76hLRtTB/71WmXLOyfBxgFTWnJFg3RG4TVqIynovogkY76Kw==" saltValue="SMSr4EOb07YQ7p8vhOw2Y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2026-10-01T14:48:43Z</dcterms:modified>
</cp:coreProperties>
</file>