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RINGKØBING-SKJERN RENSEANLÆG AS (S111)\ØR2027\"/>
    </mc:Choice>
  </mc:AlternateContent>
  <xr:revisionPtr revIDLastSave="0" documentId="13_ncr:1_{467E7E31-4A36-43D2-B98A-229B74D97355}" xr6:coauthVersionLast="47" xr6:coauthVersionMax="47" xr10:uidLastSave="{00000000-0000-0000-0000-000000000000}"/>
  <bookViews>
    <workbookView xWindow="3420" yWindow="3420" windowWidth="21600" windowHeight="12645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Engangstillæg'!$A$1:$G$15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Engangstillæg'!$B$8:$F$13</definedName>
    <definedName name="EngTillæg_Tabel_Værdi">'5.3. Engangstillæg'!$B$13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Engangstillæg'!$A$1:$G$15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E13" i="10"/>
  <c r="C13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9" i="7" s="1"/>
  <c r="C25" i="7"/>
  <c r="C18" i="3" s="1"/>
  <c r="C16" i="6"/>
  <c r="C12" i="3" l="1"/>
  <c r="C13" i="3"/>
  <c r="C12" i="11"/>
  <c r="C19" i="3" s="1"/>
  <c r="C20" i="7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<sst xmlns="http://schemas.openxmlformats.org/spreadsheetml/2006/main" count="327" uniqueCount="150">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</sst>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3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3" fillId="2" borderId="0" xfId="0" applyFont="1" applyFill="1"/>
    <xf numFmtId="0" fontId="4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/>
    <xf numFmtId="0" fontId="13" fillId="2" borderId="0" xfId="0" applyFont="1" applyFill="1"/>
    <xf numFmtId="0" fontId="11" fillId="2" borderId="0" xfId="0" applyFont="1" applyFill="1" applyAlignment="1">
      <alignment horizontal="left" vertical="center"/>
    </xf>
    <xf numFmtId="0" fontId="15" fillId="3" borderId="1" xfId="0" applyFont="1" applyFill="1" applyBorder="1"/>
    <xf numFmtId="0" fontId="15" fillId="3" borderId="2" xfId="0" applyFont="1" applyFill="1" applyBorder="1"/>
    <xf numFmtId="0" fontId="15" fillId="3" borderId="3" xfId="0" applyFont="1" applyFill="1" applyBorder="1"/>
    <xf numFmtId="0" fontId="16" fillId="0" borderId="1" xfId="0" applyFont="1" applyBorder="1" applyAlignment="1">
      <alignment wrapText="1"/>
    </xf>
    <xf numFmtId="3" fontId="16" fillId="4" borderId="4" xfId="0" applyNumberFormat="1" applyFont="1" applyFill="1" applyBorder="1" applyAlignment="1">
      <alignment wrapText="1"/>
    </xf>
    <xf numFmtId="0" fontId="16" fillId="4" borderId="4" xfId="0" applyFont="1" applyFill="1" applyBorder="1" applyAlignment="1">
      <alignment wrapText="1"/>
    </xf>
    <xf numFmtId="0" fontId="16" fillId="0" borderId="1" xfId="0" quotePrefix="1" applyFont="1" applyBorder="1" applyAlignment="1">
      <alignment horizontal="left" wrapText="1"/>
    </xf>
    <xf numFmtId="3" fontId="16" fillId="0" borderId="4" xfId="0" applyNumberFormat="1" applyFont="1" applyBorder="1" applyAlignment="1">
      <alignment wrapText="1"/>
    </xf>
    <xf numFmtId="3" fontId="16" fillId="4" borderId="4" xfId="0" applyNumberFormat="1" applyFont="1" applyFill="1" applyBorder="1"/>
    <xf numFmtId="3" fontId="16" fillId="0" borderId="4" xfId="0" applyNumberFormat="1" applyFont="1" applyBorder="1"/>
    <xf numFmtId="0" fontId="16" fillId="5" borderId="1" xfId="0" applyFont="1" applyFill="1" applyBorder="1" applyAlignment="1">
      <alignment horizontal="left"/>
    </xf>
    <xf numFmtId="3" fontId="16" fillId="5" borderId="4" xfId="0" applyNumberFormat="1" applyFont="1" applyFill="1" applyBorder="1"/>
    <xf numFmtId="0" fontId="16" fillId="5" borderId="4" xfId="0" applyFont="1" applyFill="1" applyBorder="1" applyAlignment="1">
      <alignment wrapText="1"/>
    </xf>
    <xf numFmtId="0" fontId="16" fillId="0" borderId="4" xfId="0" applyFont="1" applyBorder="1" applyAlignment="1">
      <alignment horizontal="left"/>
    </xf>
    <xf numFmtId="0" fontId="16" fillId="0" borderId="4" xfId="0" applyFont="1" applyBorder="1" applyAlignment="1">
      <alignment wrapText="1"/>
    </xf>
    <xf numFmtId="0" fontId="16" fillId="0" borderId="1" xfId="0" applyFont="1" applyBorder="1" applyAlignment="1">
      <alignment horizontal="left"/>
    </xf>
    <xf numFmtId="3" fontId="15" fillId="3" borderId="2" xfId="0" applyNumberFormat="1" applyFont="1" applyFill="1" applyBorder="1"/>
    <xf numFmtId="0" fontId="14" fillId="2" borderId="0" xfId="0" applyFont="1" applyFill="1" applyAlignment="1">
      <alignment horizontal="center" vertical="center" wrapText="1"/>
    </xf>
    <xf numFmtId="0" fontId="18" fillId="2" borderId="0" xfId="0" applyFont="1" applyFill="1"/>
    <xf numFmtId="0" fontId="16" fillId="4" borderId="1" xfId="0" applyFont="1" applyFill="1" applyBorder="1" applyAlignment="1">
      <alignment horizontal="left"/>
    </xf>
    <xf numFmtId="3" fontId="16" fillId="4" borderId="4" xfId="0" quotePrefix="1" applyNumberFormat="1" applyFont="1" applyFill="1" applyBorder="1"/>
    <xf numFmtId="0" fontId="16" fillId="4" borderId="4" xfId="0" applyFont="1" applyFill="1" applyBorder="1"/>
    <xf numFmtId="3" fontId="16" fillId="0" borderId="4" xfId="0" quotePrefix="1" applyNumberFormat="1" applyFont="1" applyBorder="1"/>
    <xf numFmtId="0" fontId="16" fillId="4" borderId="1" xfId="0" quotePrefix="1" applyFont="1" applyFill="1" applyBorder="1" applyAlignment="1">
      <alignment horizontal="left"/>
    </xf>
    <xf numFmtId="0" fontId="16" fillId="4" borderId="1" xfId="0" applyFont="1" applyFill="1" applyBorder="1" applyAlignment="1">
      <alignment horizontal="left" wrapText="1"/>
    </xf>
    <xf numFmtId="165" fontId="16" fillId="4" borderId="1" xfId="0" quotePrefix="1" applyNumberFormat="1" applyFont="1" applyFill="1" applyBorder="1"/>
    <xf numFmtId="0" fontId="0" fillId="10" borderId="0" xfId="0" applyFill="1"/>
    <xf numFmtId="0" fontId="21" fillId="7" borderId="1" xfId="0" applyFont="1" applyFill="1" applyBorder="1"/>
    <xf numFmtId="0" fontId="21" fillId="7" borderId="2" xfId="0" applyFont="1" applyFill="1" applyBorder="1"/>
    <xf numFmtId="0" fontId="21" fillId="7" borderId="3" xfId="0" applyFont="1" applyFill="1" applyBorder="1"/>
    <xf numFmtId="0" fontId="22" fillId="0" borderId="1" xfId="0" applyFont="1" applyBorder="1" applyAlignment="1">
      <alignment wrapText="1"/>
    </xf>
    <xf numFmtId="3" fontId="22" fillId="8" borderId="4" xfId="0" applyNumberFormat="1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  <xf numFmtId="0" fontId="22" fillId="0" borderId="1" xfId="0" quotePrefix="1" applyFont="1" applyBorder="1" applyAlignment="1">
      <alignment horizontal="left" wrapText="1"/>
    </xf>
    <xf numFmtId="3" fontId="22" fillId="0" borderId="4" xfId="0" applyNumberFormat="1" applyFont="1" applyBorder="1" applyAlignment="1">
      <alignment wrapText="1"/>
    </xf>
    <xf numFmtId="3" fontId="22" fillId="8" borderId="4" xfId="0" applyNumberFormat="1" applyFont="1" applyFill="1" applyBorder="1"/>
    <xf numFmtId="3" fontId="22" fillId="0" borderId="4" xfId="0" applyNumberFormat="1" applyFont="1" applyBorder="1"/>
    <xf numFmtId="0" fontId="22" fillId="9" borderId="1" xfId="0" applyFont="1" applyFill="1" applyBorder="1" applyAlignment="1">
      <alignment horizontal="left"/>
    </xf>
    <xf numFmtId="3" fontId="22" fillId="9" borderId="4" xfId="0" applyNumberFormat="1" applyFont="1" applyFill="1" applyBorder="1"/>
    <xf numFmtId="0" fontId="22" fillId="9" borderId="4" xfId="0" applyFont="1" applyFill="1" applyBorder="1" applyAlignment="1">
      <alignment wrapText="1"/>
    </xf>
    <xf numFmtId="0" fontId="22" fillId="0" borderId="4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19" fillId="0" borderId="1" xfId="0" quotePrefix="1" applyFont="1" applyBorder="1" applyAlignment="1">
      <alignment horizontal="left"/>
    </xf>
    <xf numFmtId="3" fontId="19" fillId="0" borderId="4" xfId="0" quotePrefix="1" applyNumberFormat="1" applyFont="1" applyBorder="1"/>
    <xf numFmtId="0" fontId="19" fillId="0" borderId="4" xfId="0" applyFont="1" applyBorder="1" applyAlignment="1">
      <alignment wrapText="1"/>
    </xf>
    <xf numFmtId="3" fontId="21" fillId="7" borderId="2" xfId="0" applyNumberFormat="1" applyFont="1" applyFill="1" applyBorder="1"/>
    <xf numFmtId="0" fontId="14" fillId="2" borderId="0" xfId="0" applyFont="1" applyFill="1" applyAlignment="1">
      <alignment vertical="center" wrapText="1"/>
    </xf>
    <xf numFmtId="0" fontId="13" fillId="2" borderId="0" xfId="0" quotePrefix="1" applyFont="1" applyFill="1"/>
    <xf numFmtId="0" fontId="16" fillId="0" borderId="1" xfId="0" applyFont="1" applyBorder="1" applyAlignment="1">
      <alignment horizontal="left" wrapText="1"/>
    </xf>
    <xf numFmtId="0" fontId="19" fillId="5" borderId="1" xfId="0" applyFont="1" applyFill="1" applyBorder="1"/>
    <xf numFmtId="3" fontId="19" fillId="5" borderId="4" xfId="0" applyNumberFormat="1" applyFont="1" applyFill="1" applyBorder="1"/>
    <xf numFmtId="0" fontId="19" fillId="5" borderId="3" xfId="0" applyFont="1" applyFill="1" applyBorder="1"/>
    <xf numFmtId="0" fontId="3" fillId="2" borderId="0" xfId="0" quotePrefix="1" applyFont="1" applyFill="1"/>
    <xf numFmtId="0" fontId="15" fillId="3" borderId="1" xfId="0" applyFont="1" applyFill="1" applyBorder="1" applyAlignment="1">
      <alignment horizontal="left" wrapText="1"/>
    </xf>
    <xf numFmtId="0" fontId="16" fillId="4" borderId="1" xfId="0" applyFont="1" applyFill="1" applyBorder="1" applyAlignment="1">
      <alignment vertical="top" wrapText="1"/>
    </xf>
    <xf numFmtId="3" fontId="16" fillId="4" borderId="4" xfId="0" applyNumberFormat="1" applyFont="1" applyFill="1" applyBorder="1" applyAlignment="1">
      <alignment vertical="top" wrapText="1"/>
    </xf>
    <xf numFmtId="0" fontId="16" fillId="4" borderId="1" xfId="0" applyFont="1" applyFill="1" applyBorder="1" applyAlignment="1">
      <alignment horizontal="left" vertical="top" wrapText="1"/>
    </xf>
    <xf numFmtId="3" fontId="15" fillId="3" borderId="4" xfId="0" applyNumberFormat="1" applyFont="1" applyFill="1" applyBorder="1"/>
    <xf numFmtId="0" fontId="15" fillId="3" borderId="4" xfId="0" applyFont="1" applyFill="1" applyBorder="1"/>
    <xf numFmtId="0" fontId="17" fillId="2" borderId="0" xfId="0" quotePrefix="1" applyFont="1" applyFill="1"/>
    <xf numFmtId="0" fontId="20" fillId="2" borderId="0" xfId="0" applyFont="1" applyFill="1"/>
    <xf numFmtId="0" fontId="16" fillId="4" borderId="1" xfId="0" applyFont="1" applyFill="1" applyBorder="1"/>
    <xf numFmtId="0" fontId="15" fillId="3" borderId="1" xfId="0" applyFont="1" applyFill="1" applyBorder="1" applyAlignment="1">
      <alignment wrapText="1"/>
    </xf>
    <xf numFmtId="0" fontId="15" fillId="3" borderId="2" xfId="0" applyFont="1" applyFill="1" applyBorder="1" applyAlignment="1">
      <alignment horizontal="center" wrapText="1"/>
    </xf>
    <xf numFmtId="0" fontId="15" fillId="3" borderId="2" xfId="0" applyFont="1" applyFill="1" applyBorder="1" applyAlignment="1">
      <alignment wrapText="1"/>
    </xf>
    <xf numFmtId="0" fontId="16" fillId="2" borderId="0" xfId="0" applyFont="1" applyFill="1"/>
    <xf numFmtId="0" fontId="16" fillId="5" borderId="1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wrapText="1"/>
    </xf>
    <xf numFmtId="49" fontId="16" fillId="4" borderId="1" xfId="0" applyNumberFormat="1" applyFont="1" applyFill="1" applyBorder="1"/>
    <xf numFmtId="0" fontId="15" fillId="2" borderId="0" xfId="0" applyFont="1" applyFill="1"/>
    <xf numFmtId="49" fontId="16" fillId="4" borderId="1" xfId="0" applyNumberFormat="1" applyFont="1" applyFill="1" applyBorder="1" applyAlignment="1">
      <alignment horizontal="left" wrapText="1"/>
    </xf>
    <xf numFmtId="0" fontId="16" fillId="4" borderId="1" xfId="0" quotePrefix="1" applyFont="1" applyFill="1" applyBorder="1" applyAlignment="1">
      <alignment horizontal="left" wrapText="1"/>
    </xf>
    <xf numFmtId="0" fontId="16" fillId="4" borderId="5" xfId="0" applyFont="1" applyFill="1" applyBorder="1" applyAlignment="1">
      <alignment wrapText="1"/>
    </xf>
    <xf numFmtId="3" fontId="16" fillId="4" borderId="5" xfId="0" applyNumberFormat="1" applyFont="1" applyFill="1" applyBorder="1" applyAlignment="1">
      <alignment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wrapText="1"/>
    </xf>
    <xf numFmtId="49" fontId="16" fillId="4" borderId="1" xfId="0" applyNumberFormat="1" applyFont="1" applyFill="1" applyBorder="1" applyAlignment="1">
      <alignment wrapText="1"/>
    </xf>
    <xf numFmtId="0" fontId="16" fillId="5" borderId="1" xfId="0" applyFont="1" applyFill="1" applyBorder="1"/>
    <xf numFmtId="49" fontId="16" fillId="4" borderId="5" xfId="0" applyNumberFormat="1" applyFont="1" applyFill="1" applyBorder="1" applyAlignment="1">
      <alignment wrapText="1"/>
    </xf>
    <xf numFmtId="3" fontId="16" fillId="4" borderId="5" xfId="0" applyNumberFormat="1" applyFont="1" applyFill="1" applyBorder="1"/>
    <xf numFmtId="0" fontId="16" fillId="4" borderId="5" xfId="0" applyFont="1" applyFill="1" applyBorder="1"/>
    <xf numFmtId="0" fontId="15" fillId="3" borderId="5" xfId="0" applyFont="1" applyFill="1" applyBorder="1" applyAlignment="1">
      <alignment wrapText="1"/>
    </xf>
    <xf numFmtId="3" fontId="15" fillId="3" borderId="5" xfId="0" applyNumberFormat="1" applyFont="1" applyFill="1" applyBorder="1"/>
    <xf numFmtId="0" fontId="15" fillId="3" borderId="5" xfId="0" applyFont="1" applyFill="1" applyBorder="1"/>
    <xf numFmtId="0" fontId="16" fillId="0" borderId="4" xfId="0" applyFont="1" applyBorder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24" fillId="10" borderId="0" xfId="0" applyFont="1" applyFill="1" applyAlignment="1">
      <alignment horizontal="center" vertical="center" wrapText="1"/>
    </xf>
    <xf numFmtId="0" fontId="22" fillId="11" borderId="6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left"/>
    </xf>
    <xf numFmtId="0" fontId="15" fillId="3" borderId="3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left" wrapText="1"/>
    </xf>
    <xf numFmtId="0" fontId="16" fillId="6" borderId="2" xfId="0" applyFont="1" applyFill="1" applyBorder="1" applyAlignment="1">
      <alignment horizontal="left" wrapText="1"/>
    </xf>
    <xf numFmtId="0" fontId="16" fillId="6" borderId="3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15" fillId="3" borderId="2" xfId="0" applyFont="1" applyFill="1" applyBorder="1" applyAlignment="1">
      <alignment horizontal="left" wrapText="1"/>
    </xf>
    <xf numFmtId="0" fontId="15" fillId="3" borderId="3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/>
    </xf>
    <xf numFmtId="0" fontId="16" fillId="5" borderId="3" xfId="0" applyFont="1" applyFill="1" applyBorder="1" applyAlignment="1">
      <alignment horizontal="left"/>
    </xf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customWidth="1"/>
    <col min="2" max="2" width="11.42578125" customWidth="1"/>
    <col min="3" max="3" width="48.5703125" customWidth="1"/>
    <col min="4" max="4" width="9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9"/>
      <c r="C3" s="9"/>
      <c r="D3" s="9"/>
      <c r="E3" s="9"/>
    </row>
    <row r="4" spans="1:5" ht="15" customHeight="1" x14ac:dyDescent="0.25">
      <c r="A4" s="9"/>
      <c r="B4" s="9"/>
      <c r="C4" s="9"/>
      <c r="D4" s="9"/>
      <c r="E4" s="9"/>
    </row>
    <row r="5" spans="1:5" ht="15" customHeight="1" x14ac:dyDescent="0.25">
      <c r="A5" s="9"/>
      <c r="B5" s="9"/>
      <c r="C5" s="9"/>
      <c r="D5" s="9"/>
      <c r="E5" s="9"/>
    </row>
    <row r="6" spans="1:5" ht="15" customHeight="1" x14ac:dyDescent="0.25">
      <c r="A6" s="9"/>
      <c r="B6" s="10"/>
      <c r="C6" s="107" t="s">
        <v>0</v>
      </c>
      <c r="D6" s="107"/>
      <c r="E6" s="10"/>
    </row>
    <row r="7" spans="1:5" ht="15" customHeight="1" x14ac:dyDescent="0.25">
      <c r="A7" s="9"/>
      <c r="B7" s="10"/>
      <c r="C7" s="107"/>
      <c r="D7" s="107"/>
      <c r="E7" s="10"/>
    </row>
    <row r="8" spans="1:5" ht="15.75" customHeight="1" x14ac:dyDescent="0.25">
      <c r="A8" s="9"/>
      <c r="B8" s="11"/>
      <c r="C8" s="108" t="s">
        <v>1</v>
      </c>
      <c r="D8" s="108"/>
      <c r="E8" s="11"/>
    </row>
    <row r="9" spans="1:5" ht="15" customHeight="1" x14ac:dyDescent="0.25">
      <c r="A9" s="9"/>
      <c r="B9" s="12"/>
      <c r="C9" s="13"/>
      <c r="D9" s="13"/>
      <c r="E9" s="12"/>
    </row>
    <row r="10" spans="1:5" ht="15" customHeight="1" x14ac:dyDescent="0.25">
      <c r="A10" s="9"/>
      <c r="B10" s="12"/>
      <c r="C10" s="13"/>
      <c r="D10" s="13"/>
      <c r="E10" s="12"/>
    </row>
    <row r="11" spans="1:5" ht="15" customHeight="1" x14ac:dyDescent="0.25">
      <c r="A11" s="9"/>
      <c r="B11" s="12"/>
      <c r="C11" s="109" t="s">
        <v>2</v>
      </c>
      <c r="D11" s="109"/>
      <c r="E11" s="12"/>
    </row>
    <row r="12" spans="1:5" ht="15" customHeight="1" x14ac:dyDescent="0.25">
      <c r="A12" s="9"/>
      <c r="B12" s="9"/>
      <c r="C12" s="9"/>
      <c r="D12" s="14"/>
      <c r="E12" s="12"/>
    </row>
    <row r="13" spans="1:5" ht="15" customHeight="1" x14ac:dyDescent="0.25">
      <c r="A13" s="9"/>
      <c r="B13" s="15" t="s">
        <v>3</v>
      </c>
      <c r="C13" s="105" t="s">
        <v>4</v>
      </c>
      <c r="D13" s="105"/>
      <c r="E13" s="12"/>
    </row>
    <row r="14" spans="1:5" ht="6.95" customHeight="1" x14ac:dyDescent="0.25">
      <c r="A14" s="9"/>
      <c r="B14" s="15"/>
      <c r="C14" s="1"/>
      <c r="D14" s="14"/>
      <c r="E14" s="12"/>
    </row>
    <row r="15" spans="1:5" ht="15" customHeight="1" x14ac:dyDescent="0.25">
      <c r="A15" s="9"/>
      <c r="B15" s="15" t="s">
        <v>5</v>
      </c>
      <c r="C15" s="105" t="s">
        <v>6</v>
      </c>
      <c r="D15" s="105"/>
      <c r="E15" s="12"/>
    </row>
    <row r="16" spans="1:5" ht="6.95" customHeight="1" x14ac:dyDescent="0.25">
      <c r="A16" s="9"/>
      <c r="B16" s="15"/>
      <c r="C16" s="1"/>
      <c r="D16" s="14"/>
      <c r="E16" s="16"/>
    </row>
    <row r="17" spans="1:5" ht="15" customHeight="1" x14ac:dyDescent="0.25">
      <c r="A17" s="9"/>
      <c r="B17" s="15" t="s">
        <v>7</v>
      </c>
      <c r="C17" s="105" t="s">
        <v>8</v>
      </c>
      <c r="D17" s="105"/>
      <c r="E17" s="12"/>
    </row>
    <row r="18" spans="1:5" ht="6.95" customHeight="1" x14ac:dyDescent="0.25">
      <c r="A18" s="9"/>
      <c r="B18" s="15"/>
      <c r="C18" s="1"/>
      <c r="D18" s="14"/>
      <c r="E18" s="12"/>
    </row>
    <row r="19" spans="1:5" ht="15" customHeight="1" x14ac:dyDescent="0.25">
      <c r="A19" s="9"/>
      <c r="B19" s="15" t="s">
        <v>9</v>
      </c>
      <c r="C19" s="105" t="s">
        <v>10</v>
      </c>
      <c r="D19" s="105"/>
      <c r="E19" s="12"/>
    </row>
    <row r="20" spans="1:5" ht="6.95" customHeight="1" x14ac:dyDescent="0.25">
      <c r="A20" s="9"/>
      <c r="B20" s="15"/>
      <c r="C20" s="1"/>
      <c r="D20" s="14"/>
      <c r="E20" s="12"/>
    </row>
    <row r="21" spans="1:5" ht="15" customHeight="1" x14ac:dyDescent="0.25">
      <c r="A21" s="9"/>
      <c r="B21" s="15" t="s">
        <v>11</v>
      </c>
      <c r="C21" s="105" t="s">
        <v>12</v>
      </c>
      <c r="D21" s="105"/>
      <c r="E21" s="12"/>
    </row>
    <row r="22" spans="1:5" ht="6.95" customHeight="1" x14ac:dyDescent="0.25">
      <c r="A22" s="9"/>
      <c r="B22" s="15"/>
      <c r="C22" s="1"/>
      <c r="D22" s="14"/>
      <c r="E22" s="12"/>
    </row>
    <row r="23" spans="1:5" ht="15" customHeight="1" x14ac:dyDescent="0.25">
      <c r="A23" s="9"/>
      <c r="B23" s="17" t="s">
        <v>13</v>
      </c>
      <c r="C23" s="106" t="s">
        <v>14</v>
      </c>
      <c r="D23" s="106"/>
      <c r="E23" s="12"/>
    </row>
    <row r="24" spans="1:5" ht="6.95" customHeight="1" x14ac:dyDescent="0.25">
      <c r="A24" s="9"/>
      <c r="B24" s="15"/>
      <c r="C24" s="1"/>
      <c r="D24" s="14"/>
      <c r="E24" s="12"/>
    </row>
    <row r="25" spans="1:5" ht="15" customHeight="1" x14ac:dyDescent="0.25">
      <c r="A25" s="9"/>
      <c r="B25" s="15" t="s">
        <v>15</v>
      </c>
      <c r="C25" s="105" t="s">
        <v>16</v>
      </c>
      <c r="D25" s="105"/>
      <c r="E25" s="12"/>
    </row>
    <row r="26" spans="1:5" ht="6.95" customHeight="1" x14ac:dyDescent="0.25">
      <c r="A26" s="9"/>
      <c r="B26" s="15"/>
      <c r="C26" s="1"/>
      <c r="D26" s="14"/>
      <c r="E26" s="12"/>
    </row>
    <row r="27" spans="1:5" ht="15" customHeight="1" x14ac:dyDescent="0.25">
      <c r="A27" s="9"/>
      <c r="B27" s="15" t="s">
        <v>17</v>
      </c>
      <c r="C27" s="105" t="s">
        <v>18</v>
      </c>
      <c r="D27" s="105"/>
      <c r="E27" s="12"/>
    </row>
    <row r="28" spans="1:5" ht="6.95" customHeight="1" x14ac:dyDescent="0.25">
      <c r="A28" s="9"/>
      <c r="B28" s="15"/>
      <c r="C28" s="1"/>
      <c r="D28" s="14"/>
      <c r="E28" s="12"/>
    </row>
    <row r="29" spans="1:5" ht="15" customHeight="1" x14ac:dyDescent="0.25">
      <c r="A29" s="9"/>
      <c r="B29" s="15" t="s">
        <v>19</v>
      </c>
      <c r="C29" s="105" t="s">
        <v>20</v>
      </c>
      <c r="D29" s="105"/>
      <c r="E29" s="12"/>
    </row>
    <row r="30" spans="1:5" ht="6.95" customHeight="1" x14ac:dyDescent="0.25">
      <c r="A30" s="9"/>
      <c r="B30" s="15"/>
      <c r="C30" s="1"/>
      <c r="D30" s="14"/>
      <c r="E30" s="12"/>
    </row>
    <row r="31" spans="1:5" ht="15" customHeight="1" x14ac:dyDescent="0.25">
      <c r="A31" s="9"/>
      <c r="B31" s="15" t="s">
        <v>21</v>
      </c>
      <c r="C31" s="105" t="s">
        <v>22</v>
      </c>
      <c r="D31" s="105"/>
      <c r="E31" s="9"/>
    </row>
    <row r="32" spans="1:5" ht="6.95" customHeight="1" x14ac:dyDescent="0.25">
      <c r="A32" s="9"/>
      <c r="B32" s="15"/>
      <c r="C32" s="1"/>
      <c r="D32" s="14"/>
      <c r="E32" s="9"/>
    </row>
    <row r="33" spans="1:5" ht="15" customHeight="1" x14ac:dyDescent="0.25">
      <c r="A33" s="9"/>
      <c r="B33" s="15" t="s">
        <v>23</v>
      </c>
      <c r="C33" s="105" t="s">
        <v>24</v>
      </c>
      <c r="D33" s="105"/>
      <c r="E33" s="9"/>
    </row>
    <row r="34" spans="1:5" ht="6.95" customHeight="1" x14ac:dyDescent="0.25">
      <c r="A34" s="9"/>
      <c r="B34" s="15"/>
      <c r="C34" s="1"/>
      <c r="D34" s="14"/>
      <c r="E34" s="9"/>
    </row>
    <row r="35" spans="1:5" ht="15" customHeight="1" x14ac:dyDescent="0.25">
      <c r="A35" s="9"/>
      <c r="B35" s="15" t="s">
        <v>25</v>
      </c>
      <c r="C35" s="105" t="s">
        <v>26</v>
      </c>
      <c r="D35" s="105"/>
      <c r="E35" s="9"/>
    </row>
    <row r="36" spans="1:5" ht="6.95" customHeight="1" x14ac:dyDescent="0.25">
      <c r="A36" s="9"/>
      <c r="B36" s="15"/>
      <c r="C36" s="1"/>
      <c r="D36" s="14"/>
      <c r="E36" s="9"/>
    </row>
    <row r="37" spans="1:5" ht="15" customHeight="1" x14ac:dyDescent="0.25">
      <c r="A37" s="9"/>
      <c r="B37" s="15" t="s">
        <v>27</v>
      </c>
      <c r="C37" s="105" t="s">
        <v>28</v>
      </c>
      <c r="D37" s="105"/>
      <c r="E37" s="9"/>
    </row>
    <row r="38" spans="1:5" ht="15" customHeight="1" x14ac:dyDescent="0.25">
      <c r="A38" s="9"/>
      <c r="B38" s="9"/>
      <c r="C38" s="9"/>
      <c r="D38" s="14"/>
      <c r="E38" s="9"/>
    </row>
    <row r="39" spans="1:5" ht="15" customHeight="1" x14ac:dyDescent="0.25">
      <c r="A39" s="9"/>
      <c r="B39" s="9"/>
      <c r="C39" s="9"/>
      <c r="D39" s="14"/>
      <c r="E39" s="9"/>
    </row>
  </sheetData>
  <sheetProtection algorithmName="SHA-512" hashValue="JG8znGgmo0whNdaqjFusPVjCC00N+sZ1b4AdZmx7QKHYQB/ODAvUBWdqaQQfxRcA1116iHoSJ5zAbzmGb64n8w==" saltValue="kYBkBJayvcYSZnhCp2v+X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56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4.25" customHeight="1" x14ac:dyDescent="0.25">
      <c r="A8" s="9"/>
      <c r="B8" s="120" t="s">
        <v>108</v>
      </c>
      <c r="C8" s="121"/>
      <c r="D8" s="122"/>
      <c r="E8" s="9"/>
    </row>
    <row r="9" spans="1:5" ht="15" customHeight="1" x14ac:dyDescent="0.25">
      <c r="A9" s="9"/>
      <c r="B9" s="90" t="s">
        <v>109</v>
      </c>
      <c r="C9" s="26"/>
      <c r="D9" s="39" t="s">
        <v>31</v>
      </c>
      <c r="E9" s="9"/>
    </row>
    <row r="10" spans="1:5" ht="15" customHeight="1" x14ac:dyDescent="0.25">
      <c r="A10" s="9"/>
      <c r="B10" s="91" t="s">
        <v>35</v>
      </c>
      <c r="C10" s="26">
        <f>-C9*'8. Nøgletal'!C24</f>
        <v>0</v>
      </c>
      <c r="D10" s="39" t="s">
        <v>31</v>
      </c>
      <c r="E10" s="9"/>
    </row>
    <row r="11" spans="1:5" ht="15" customHeight="1" x14ac:dyDescent="0.25">
      <c r="A11" s="9"/>
      <c r="B11" s="91" t="s">
        <v>44</v>
      </c>
      <c r="C11" s="26">
        <f>-C9*'8. Nøgletal'!C19</f>
        <v>0</v>
      </c>
      <c r="D11" s="39" t="s">
        <v>31</v>
      </c>
      <c r="E11" s="9"/>
    </row>
    <row r="12" spans="1:5" ht="26.25" customHeight="1" x14ac:dyDescent="0.25">
      <c r="A12" s="9"/>
      <c r="B12" s="72" t="s">
        <v>110</v>
      </c>
      <c r="C12" s="76">
        <f>SUM(C9:C11)*(1+'8. Nøgletal'!C9)*(1+'8. Nøgletal'!C10)</f>
        <v>0</v>
      </c>
      <c r="D12" s="77" t="s">
        <v>31</v>
      </c>
      <c r="E12" s="9"/>
    </row>
    <row r="13" spans="1:5" ht="15" customHeight="1" x14ac:dyDescent="0.25">
      <c r="A13" s="9"/>
      <c r="B13" s="9"/>
      <c r="C13" s="9"/>
      <c r="D13" s="9"/>
      <c r="E13" s="9"/>
    </row>
    <row r="14" spans="1:5" ht="15" customHeight="1" x14ac:dyDescent="0.25">
      <c r="A14" s="9"/>
      <c r="B14" s="9"/>
      <c r="C14" s="9"/>
      <c r="D14" s="9"/>
      <c r="E14" s="9"/>
    </row>
  </sheetData>
  <sheetProtection algorithmName="SHA-512" hashValue="Kh3VUsMEOConTrmwgY38ZkSnb8ubMEtvvOeBZuZ3MPsQYfWiM8vjeV8bseae2DVXclRJF0St9NjgK5ZJx9QwvA==" saltValue="CPuj7vIQ1FyUSg42vnYNS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111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20" t="s">
        <v>57</v>
      </c>
      <c r="C8" s="121"/>
      <c r="D8" s="122"/>
      <c r="E8" s="9"/>
    </row>
    <row r="9" spans="1:5" ht="26.25" x14ac:dyDescent="0.25">
      <c r="A9" s="9"/>
      <c r="B9" s="92" t="s">
        <v>112</v>
      </c>
      <c r="C9" s="93"/>
      <c r="D9" s="92" t="s">
        <v>31</v>
      </c>
      <c r="E9" s="9"/>
    </row>
    <row r="10" spans="1:5" ht="14.25" customHeight="1" x14ac:dyDescent="0.25">
      <c r="A10" s="9"/>
      <c r="B10" s="37" t="s">
        <v>113</v>
      </c>
      <c r="C10" s="22"/>
      <c r="D10" s="23" t="s">
        <v>31</v>
      </c>
      <c r="E10" s="9"/>
    </row>
    <row r="11" spans="1:5" ht="14.25" customHeight="1" x14ac:dyDescent="0.25">
      <c r="A11" s="9"/>
      <c r="B11" s="28" t="s">
        <v>58</v>
      </c>
      <c r="C11" s="29">
        <f>C10-C9</f>
        <v>0</v>
      </c>
      <c r="D11" s="30" t="s">
        <v>31</v>
      </c>
      <c r="E11" s="9"/>
    </row>
    <row r="12" spans="1:5" ht="14.25" customHeight="1" x14ac:dyDescent="0.25">
      <c r="A12" s="9"/>
      <c r="B12" s="120" t="s">
        <v>59</v>
      </c>
      <c r="C12" s="121"/>
      <c r="D12" s="122"/>
      <c r="E12" s="9"/>
    </row>
    <row r="13" spans="1:5" ht="26.25" customHeight="1" x14ac:dyDescent="0.25">
      <c r="A13" s="9"/>
      <c r="B13" s="92" t="s">
        <v>141</v>
      </c>
      <c r="C13" s="93"/>
      <c r="D13" s="92" t="s">
        <v>31</v>
      </c>
      <c r="E13" s="9"/>
    </row>
    <row r="14" spans="1:5" ht="14.25" customHeight="1" x14ac:dyDescent="0.25">
      <c r="A14" s="9"/>
      <c r="B14" s="37" t="s">
        <v>114</v>
      </c>
      <c r="C14" s="22"/>
      <c r="D14" s="23" t="s">
        <v>31</v>
      </c>
      <c r="E14" s="9"/>
    </row>
    <row r="15" spans="1:5" ht="14.25" customHeight="1" x14ac:dyDescent="0.25">
      <c r="A15" s="9"/>
      <c r="B15" s="28" t="s">
        <v>58</v>
      </c>
      <c r="C15" s="29">
        <f>C14-C13</f>
        <v>0</v>
      </c>
      <c r="D15" s="30" t="s">
        <v>31</v>
      </c>
      <c r="E15" s="9"/>
    </row>
    <row r="16" spans="1:5" ht="14.25" customHeight="1" x14ac:dyDescent="0.25">
      <c r="A16" s="9"/>
      <c r="B16" s="18" t="s">
        <v>60</v>
      </c>
      <c r="C16" s="76">
        <f>C11+C15</f>
        <v>0</v>
      </c>
      <c r="D16" s="77" t="s">
        <v>31</v>
      </c>
      <c r="E16" s="9"/>
    </row>
    <row r="17" spans="1:5" ht="15" customHeight="1" x14ac:dyDescent="0.25">
      <c r="A17" s="9"/>
      <c r="B17" s="9"/>
      <c r="C17" s="9"/>
      <c r="D17" s="9"/>
      <c r="E17" s="9"/>
    </row>
    <row r="18" spans="1:5" ht="15" customHeight="1" x14ac:dyDescent="0.25">
      <c r="A18" s="9"/>
      <c r="B18" s="9"/>
      <c r="C18" s="9"/>
      <c r="D18" s="9"/>
      <c r="E18" s="9"/>
    </row>
  </sheetData>
  <sheetProtection algorithmName="SHA-512" hashValue="qBTApTY/ux9nbbRNxo/tnA7Kt/L+kPn/wFD02p8zmLbV88sMQug3lA8sONADqmv5xj8uplvjS69JIbiB+WL9Vg==" saltValue="zgtJRvaa1ZxBHqWEuAG+ug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customWidth="1"/>
    <col min="2" max="2" width="42.28515625" customWidth="1"/>
    <col min="3" max="3" width="9.7109375" customWidth="1"/>
    <col min="4" max="4" width="3.28515625" customWidth="1"/>
    <col min="5" max="5" width="9.7109375" customWidth="1"/>
    <col min="6" max="6" width="3.28515625" customWidth="1"/>
    <col min="7" max="7" width="9.7109375" customWidth="1"/>
    <col min="8" max="8" width="3.28515625" customWidth="1"/>
    <col min="9" max="9" width="5.28515625" customWidth="1"/>
  </cols>
  <sheetData>
    <row r="1" spans="1:9" ht="15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5" customHeight="1" x14ac:dyDescent="0.25">
      <c r="A2" s="9"/>
      <c r="B2" s="9"/>
      <c r="C2" s="9"/>
      <c r="D2" s="9"/>
      <c r="E2" s="9"/>
      <c r="F2" s="9"/>
      <c r="G2" s="9"/>
      <c r="H2" s="9"/>
      <c r="I2" s="9"/>
    </row>
    <row r="3" spans="1:9" ht="15" customHeight="1" x14ac:dyDescent="0.25">
      <c r="A3" s="9"/>
      <c r="B3" s="110" t="s">
        <v>61</v>
      </c>
      <c r="C3" s="110"/>
      <c r="D3" s="110"/>
      <c r="E3" s="110"/>
      <c r="F3" s="110"/>
      <c r="G3" s="110"/>
      <c r="H3" s="110"/>
      <c r="I3" s="9"/>
    </row>
    <row r="4" spans="1:9" ht="15" customHeight="1" x14ac:dyDescent="0.25">
      <c r="A4" s="9"/>
      <c r="B4" s="110"/>
      <c r="C4" s="110"/>
      <c r="D4" s="110"/>
      <c r="E4" s="110"/>
      <c r="F4" s="110"/>
      <c r="G4" s="110"/>
      <c r="H4" s="110"/>
      <c r="I4" s="9"/>
    </row>
    <row r="5" spans="1:9" ht="15" customHeight="1" x14ac:dyDescent="0.25">
      <c r="A5" s="9"/>
      <c r="B5" s="9"/>
      <c r="C5" s="9"/>
      <c r="D5" s="9"/>
      <c r="E5" s="9"/>
      <c r="F5" s="9"/>
      <c r="G5" s="9"/>
      <c r="H5" s="9"/>
      <c r="I5" s="9"/>
    </row>
    <row r="6" spans="1:9" ht="15" customHeight="1" x14ac:dyDescent="0.25">
      <c r="A6" s="9"/>
      <c r="B6" s="9"/>
      <c r="C6" s="9"/>
      <c r="D6" s="9"/>
      <c r="E6" s="9"/>
      <c r="F6" s="9"/>
      <c r="G6" s="9"/>
      <c r="H6" s="9"/>
      <c r="I6" s="9"/>
    </row>
    <row r="7" spans="1:9" ht="15" customHeight="1" x14ac:dyDescent="0.25">
      <c r="A7" s="9"/>
      <c r="B7" s="9"/>
      <c r="C7" s="9"/>
      <c r="D7" s="9"/>
      <c r="E7" s="9"/>
      <c r="F7" s="9"/>
      <c r="G7" s="9"/>
      <c r="H7" s="9"/>
      <c r="I7" s="9"/>
    </row>
    <row r="8" spans="1:9" ht="15" customHeight="1" x14ac:dyDescent="0.25">
      <c r="A8" s="9"/>
      <c r="B8" s="18" t="s">
        <v>62</v>
      </c>
      <c r="C8" s="19"/>
      <c r="D8" s="19"/>
      <c r="E8" s="19"/>
      <c r="F8" s="19"/>
      <c r="G8" s="19"/>
      <c r="H8" s="20"/>
      <c r="I8" s="9"/>
    </row>
    <row r="9" spans="1:9" ht="39.75" customHeight="1" x14ac:dyDescent="0.25">
      <c r="A9" s="9"/>
      <c r="B9" s="94" t="s">
        <v>63</v>
      </c>
      <c r="C9" s="129" t="s">
        <v>65</v>
      </c>
      <c r="D9" s="130"/>
      <c r="E9" s="129" t="s">
        <v>64</v>
      </c>
      <c r="F9" s="130"/>
      <c r="G9" s="129" t="s">
        <v>66</v>
      </c>
      <c r="H9" s="130"/>
      <c r="I9" s="9"/>
    </row>
    <row r="10" spans="1:9" ht="15" customHeight="1" x14ac:dyDescent="0.25">
      <c r="A10" s="9"/>
      <c r="B10" s="90" t="s">
        <v>67</v>
      </c>
      <c r="C10" s="27"/>
      <c r="D10" s="39" t="s">
        <v>31</v>
      </c>
      <c r="E10" s="26"/>
      <c r="F10" s="39" t="s">
        <v>31</v>
      </c>
      <c r="G10" s="27"/>
      <c r="H10" s="39" t="s">
        <v>31</v>
      </c>
      <c r="I10" s="9"/>
    </row>
    <row r="11" spans="1:9" ht="15" customHeight="1" x14ac:dyDescent="0.25">
      <c r="A11" s="9"/>
      <c r="B11" s="18" t="s">
        <v>69</v>
      </c>
      <c r="C11" s="76">
        <f>SUM(C10:C10)</f>
        <v>0</v>
      </c>
      <c r="D11" s="76" t="s">
        <v>68</v>
      </c>
      <c r="E11" s="76">
        <f>SUM(E10:E10)</f>
        <v>0</v>
      </c>
      <c r="F11" s="76" t="s">
        <v>68</v>
      </c>
      <c r="G11" s="76">
        <f>SUM(G10:G10)</f>
        <v>0</v>
      </c>
      <c r="H11" s="77" t="s">
        <v>31</v>
      </c>
      <c r="I11" s="9"/>
    </row>
    <row r="12" spans="1:9" ht="15" customHeight="1" x14ac:dyDescent="0.25">
      <c r="A12" s="9"/>
      <c r="B12" s="18" t="s">
        <v>115</v>
      </c>
      <c r="C12" s="76">
        <f>C11*(1+'8. Nøgletal'!C9)</f>
        <v>0</v>
      </c>
      <c r="D12" s="76" t="s">
        <v>68</v>
      </c>
      <c r="E12" s="76">
        <f>E11*(1+'8. Nøgletal'!C9)</f>
        <v>0</v>
      </c>
      <c r="F12" s="76" t="s">
        <v>68</v>
      </c>
      <c r="G12" s="76">
        <f>G11*(1+'8. Nøgletal'!C9)</f>
        <v>0</v>
      </c>
      <c r="H12" s="77" t="s">
        <v>31</v>
      </c>
      <c r="I12" s="9"/>
    </row>
    <row r="13" spans="1:9" ht="15" customHeight="1" x14ac:dyDescent="0.25">
      <c r="A13" s="9"/>
      <c r="B13" s="9"/>
      <c r="C13" s="9"/>
      <c r="D13" s="9"/>
      <c r="E13" s="9"/>
      <c r="F13" s="9"/>
      <c r="G13" s="9"/>
      <c r="H13" s="9"/>
      <c r="I13" s="9"/>
    </row>
    <row r="14" spans="1:9" ht="15" customHeight="1" x14ac:dyDescent="0.25">
      <c r="A14" s="9"/>
      <c r="B14" s="9"/>
      <c r="C14" s="9"/>
      <c r="D14" s="9"/>
      <c r="E14" s="9"/>
      <c r="F14" s="9"/>
      <c r="G14" s="9"/>
      <c r="H14" s="9"/>
      <c r="I14" s="9"/>
    </row>
    <row r="18" customFormat="1" ht="14.25" customHeight="1" x14ac:dyDescent="0.25"/>
  </sheetData>
  <sheetProtection algorithmName="SHA-512" hashValue="VVOyHFC86B7+g1iMAaZ0644pbT604W5wRNO2IS/KyyqYT8rCS4JIvWy9KamFNGGapkNs/ztC0OejInNshmRAkg==" saltValue="8IyntS2xLbdREU1uMTYw/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70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116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71</v>
      </c>
      <c r="C9" s="131" t="s">
        <v>53</v>
      </c>
      <c r="D9" s="132"/>
      <c r="E9" s="131" t="s">
        <v>54</v>
      </c>
      <c r="F9" s="132"/>
      <c r="G9" s="9"/>
    </row>
    <row r="10" spans="1:7" ht="15" customHeight="1" x14ac:dyDescent="0.25">
      <c r="A10" s="9"/>
      <c r="B10" s="96" t="s">
        <v>72</v>
      </c>
      <c r="C10" s="26">
        <v>0</v>
      </c>
      <c r="D10" s="39" t="s">
        <v>31</v>
      </c>
      <c r="E10" s="26">
        <v>0</v>
      </c>
      <c r="F10" s="39" t="s">
        <v>31</v>
      </c>
      <c r="G10" s="9"/>
    </row>
    <row r="11" spans="1:7" ht="15" customHeight="1" x14ac:dyDescent="0.25">
      <c r="A11" s="9"/>
      <c r="B11" s="18" t="s">
        <v>73</v>
      </c>
      <c r="C11" s="76">
        <f>SUM(C10:C10)</f>
        <v>0</v>
      </c>
      <c r="D11" s="77" t="s">
        <v>31</v>
      </c>
      <c r="E11" s="76">
        <f>SUM(E10:E10)</f>
        <v>0</v>
      </c>
      <c r="F11" s="77" t="s">
        <v>31</v>
      </c>
      <c r="G11" s="9"/>
    </row>
    <row r="12" spans="1:7" ht="15" customHeight="1" x14ac:dyDescent="0.25">
      <c r="A12" s="9"/>
      <c r="B12" s="18" t="s">
        <v>117</v>
      </c>
      <c r="C12" s="76">
        <f>C11*(1+'8. Nøgletal'!C9)</f>
        <v>0</v>
      </c>
      <c r="D12" s="77" t="s">
        <v>31</v>
      </c>
      <c r="E12" s="76">
        <f>E11*(1+'8. Nøgletal'!C9)</f>
        <v>0</v>
      </c>
      <c r="F12" s="77" t="s">
        <v>31</v>
      </c>
      <c r="G12" s="71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89"/>
      <c r="C14" s="89"/>
      <c r="D14" s="89"/>
      <c r="E14" s="89"/>
      <c r="F14" s="89"/>
      <c r="G14" s="9"/>
    </row>
  </sheetData>
  <sheetProtection algorithmName="SHA-512" hashValue="JcxJlkZQ4vJ9YkT4SrwrEtZrh/+RUddrUsWn1X5ZbwI4/xv/IZi8r8nP3eD+TKM95HAIkhtGrsmQMvtM3F7iLw==" saltValue="TXroksR3tFWQVqigHsoFX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4" t="s">
        <v>74</v>
      </c>
      <c r="C3" s="114"/>
      <c r="D3" s="114"/>
      <c r="E3" s="114"/>
      <c r="F3" s="114"/>
      <c r="G3" s="9"/>
    </row>
    <row r="4" spans="1:7" ht="15" customHeight="1" x14ac:dyDescent="0.25">
      <c r="A4" s="9"/>
      <c r="B4" s="114"/>
      <c r="C4" s="114"/>
      <c r="D4" s="114"/>
      <c r="E4" s="114"/>
      <c r="F4" s="114"/>
      <c r="G4" s="9"/>
    </row>
    <row r="5" spans="1:7" ht="1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26</v>
      </c>
      <c r="C8" s="121"/>
      <c r="D8" s="121"/>
      <c r="E8" s="121"/>
      <c r="F8" s="122"/>
      <c r="G8" s="9"/>
    </row>
    <row r="9" spans="1:7" ht="15" customHeight="1" x14ac:dyDescent="0.25">
      <c r="A9" s="9"/>
      <c r="B9" s="95" t="s">
        <v>75</v>
      </c>
      <c r="C9" s="97" t="s">
        <v>53</v>
      </c>
      <c r="D9" s="87"/>
      <c r="E9" s="97" t="s">
        <v>54</v>
      </c>
      <c r="F9" s="87"/>
      <c r="G9" s="9"/>
    </row>
    <row r="10" spans="1:7" ht="26.25" customHeight="1" x14ac:dyDescent="0.25">
      <c r="A10" s="9"/>
      <c r="B10" s="98" t="s">
        <v>133</v>
      </c>
      <c r="C10" s="99"/>
      <c r="D10" s="100" t="s">
        <v>31</v>
      </c>
      <c r="E10" s="99"/>
      <c r="F10" s="100" t="s">
        <v>31</v>
      </c>
      <c r="G10" s="9"/>
    </row>
    <row r="11" spans="1:7" ht="26.25" customHeight="1" x14ac:dyDescent="0.25">
      <c r="A11" s="9"/>
      <c r="B11" s="101" t="s">
        <v>134</v>
      </c>
      <c r="C11" s="102">
        <f>SUM(C10:C10)</f>
        <v>0</v>
      </c>
      <c r="D11" s="103" t="s">
        <v>31</v>
      </c>
      <c r="E11" s="102">
        <f>SUM(E10:E10)</f>
        <v>0</v>
      </c>
      <c r="F11" s="103" t="s">
        <v>31</v>
      </c>
      <c r="G11" s="9"/>
    </row>
    <row r="12" spans="1:7" ht="26.25" customHeight="1" x14ac:dyDescent="0.25">
      <c r="A12" s="9"/>
      <c r="B12" s="101" t="s">
        <v>118</v>
      </c>
      <c r="C12" s="102">
        <f>C11*(1+'8. Nøgletal'!C9)</f>
        <v>0</v>
      </c>
      <c r="D12" s="103" t="s">
        <v>31</v>
      </c>
      <c r="E12" s="102">
        <f>E11*(1+'8. Nøgletal'!C9)</f>
        <v>0</v>
      </c>
      <c r="F12" s="103" t="s">
        <v>31</v>
      </c>
      <c r="G12" s="9"/>
    </row>
    <row r="13" spans="1:7" ht="15" customHeight="1" x14ac:dyDescent="0.25">
      <c r="A13" s="9"/>
      <c r="B13" s="9"/>
      <c r="C13" s="9"/>
      <c r="D13" s="9"/>
      <c r="E13" s="9"/>
      <c r="F13" s="9"/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</sheetData>
  <sheetProtection algorithmName="SHA-512" hashValue="Yw0+rhLEA73bgAS9T+i70gmlp9mkEq4HjTEeZinXFunwHmFHMbSSn9Cy/DOlMMvq1/yd1GT31i6vmUeqd5N5nQ==" saltValue="LVpoDmbO0WMFlX8O4JEyt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61.7109375" customWidth="1"/>
    <col min="3" max="3" width="12.5703125" customWidth="1"/>
    <col min="4" max="4" width="5.28515625" customWidth="1"/>
  </cols>
  <sheetData>
    <row r="1" spans="1:4" ht="15" customHeight="1" x14ac:dyDescent="0.25">
      <c r="A1" s="9"/>
      <c r="B1" s="9"/>
      <c r="C1" s="9"/>
      <c r="D1" s="9"/>
    </row>
    <row r="2" spans="1:4" ht="15" customHeight="1" x14ac:dyDescent="0.25">
      <c r="A2" s="9"/>
      <c r="B2" s="9"/>
      <c r="C2" s="9"/>
      <c r="D2" s="9"/>
    </row>
    <row r="3" spans="1:4" ht="15" customHeight="1" x14ac:dyDescent="0.25">
      <c r="A3" s="9"/>
      <c r="B3" s="114" t="s">
        <v>76</v>
      </c>
      <c r="C3" s="114"/>
      <c r="D3" s="9"/>
    </row>
    <row r="4" spans="1:4" ht="15" customHeight="1" x14ac:dyDescent="0.25">
      <c r="A4" s="9"/>
      <c r="B4" s="114"/>
      <c r="C4" s="114"/>
      <c r="D4" s="9"/>
    </row>
    <row r="5" spans="1:4" ht="15" customHeight="1" x14ac:dyDescent="0.25">
      <c r="A5" s="9"/>
      <c r="B5" s="114"/>
      <c r="C5" s="114"/>
      <c r="D5" s="9"/>
    </row>
    <row r="6" spans="1:4" ht="15" customHeight="1" x14ac:dyDescent="0.25">
      <c r="A6" s="9"/>
      <c r="B6" s="9"/>
      <c r="C6" s="9"/>
      <c r="D6" s="9"/>
    </row>
    <row r="7" spans="1:4" ht="15" customHeight="1" x14ac:dyDescent="0.25">
      <c r="A7" s="9"/>
      <c r="B7" s="9"/>
      <c r="C7" s="9"/>
      <c r="D7" s="9"/>
    </row>
    <row r="8" spans="1:4" ht="15" customHeight="1" x14ac:dyDescent="0.25">
      <c r="A8" s="9"/>
      <c r="B8" s="18" t="s">
        <v>37</v>
      </c>
      <c r="C8" s="20"/>
      <c r="D8" s="9"/>
    </row>
    <row r="9" spans="1:4" ht="15" customHeight="1" x14ac:dyDescent="0.25">
      <c r="A9" s="9"/>
      <c r="B9" s="104" t="s">
        <v>77</v>
      </c>
      <c r="C9" s="4">
        <v>2.8899999999999999E-2</v>
      </c>
      <c r="D9" s="16"/>
    </row>
    <row r="10" spans="1:4" ht="15" customHeight="1" x14ac:dyDescent="0.25">
      <c r="A10" s="9"/>
      <c r="B10" s="104" t="s">
        <v>119</v>
      </c>
      <c r="C10" s="4">
        <v>2.8899999999999999E-2</v>
      </c>
      <c r="D10" s="16"/>
    </row>
    <row r="11" spans="1:4" ht="15" customHeight="1" x14ac:dyDescent="0.25">
      <c r="A11" s="9"/>
      <c r="B11" s="18"/>
      <c r="C11" s="20"/>
      <c r="D11" s="9"/>
    </row>
    <row r="12" spans="1:4" ht="15" customHeight="1" x14ac:dyDescent="0.25">
      <c r="A12" s="9"/>
      <c r="B12" s="66"/>
      <c r="C12" s="9"/>
      <c r="D12" s="9"/>
    </row>
    <row r="13" spans="1:4" ht="15" customHeight="1" x14ac:dyDescent="0.25">
      <c r="A13" s="9"/>
      <c r="B13" s="18" t="s">
        <v>78</v>
      </c>
      <c r="C13" s="20"/>
      <c r="D13" s="9"/>
    </row>
    <row r="14" spans="1:4" ht="15" customHeight="1" x14ac:dyDescent="0.25">
      <c r="A14" s="9"/>
      <c r="B14" s="104" t="s">
        <v>79</v>
      </c>
      <c r="C14" s="5">
        <v>0</v>
      </c>
      <c r="D14" s="16"/>
    </row>
    <row r="15" spans="1:4" ht="15" customHeight="1" x14ac:dyDescent="0.25">
      <c r="A15" s="9"/>
      <c r="B15" s="104" t="s">
        <v>120</v>
      </c>
      <c r="C15" s="6">
        <v>0</v>
      </c>
      <c r="D15" s="16"/>
    </row>
    <row r="16" spans="1:4" ht="15" customHeight="1" x14ac:dyDescent="0.25">
      <c r="A16" s="9"/>
      <c r="B16" s="18"/>
      <c r="C16" s="20"/>
      <c r="D16" s="9"/>
    </row>
    <row r="17" spans="1:4" ht="15" customHeight="1" x14ac:dyDescent="0.25">
      <c r="A17" s="9"/>
      <c r="B17" s="66"/>
      <c r="C17" s="9"/>
      <c r="D17" s="9"/>
    </row>
    <row r="18" spans="1:4" ht="15" customHeight="1" x14ac:dyDescent="0.25">
      <c r="A18" s="9"/>
      <c r="B18" s="18" t="s">
        <v>80</v>
      </c>
      <c r="C18" s="20"/>
      <c r="D18" s="9"/>
    </row>
    <row r="19" spans="1:4" ht="15" customHeight="1" x14ac:dyDescent="0.25">
      <c r="A19" s="9"/>
      <c r="B19" s="80" t="s">
        <v>81</v>
      </c>
      <c r="C19" s="7">
        <v>0.02</v>
      </c>
      <c r="D19" s="9"/>
    </row>
    <row r="20" spans="1:4" ht="15" customHeight="1" x14ac:dyDescent="0.25">
      <c r="A20" s="9"/>
      <c r="B20" s="18"/>
      <c r="C20" s="20"/>
      <c r="D20" s="9"/>
    </row>
    <row r="21" spans="1:4" ht="15" customHeight="1" x14ac:dyDescent="0.25">
      <c r="A21" s="9"/>
      <c r="B21" s="66"/>
      <c r="C21" s="9"/>
      <c r="D21" s="9"/>
    </row>
    <row r="22" spans="1:4" ht="15" customHeight="1" x14ac:dyDescent="0.25">
      <c r="A22" s="9"/>
      <c r="B22" s="120" t="s">
        <v>35</v>
      </c>
      <c r="C22" s="122"/>
      <c r="D22" s="9"/>
    </row>
    <row r="23" spans="1:4" ht="15" customHeight="1" x14ac:dyDescent="0.25">
      <c r="A23" s="9"/>
      <c r="B23" s="37" t="s">
        <v>82</v>
      </c>
      <c r="C23" s="8">
        <v>4.8576441981469896E-3</v>
      </c>
      <c r="D23" s="16"/>
    </row>
    <row r="24" spans="1:4" ht="15" customHeight="1" x14ac:dyDescent="0.25">
      <c r="A24" s="9"/>
      <c r="B24" s="37" t="s">
        <v>121</v>
      </c>
      <c r="C24" s="8">
        <v>4.8576441981469896E-3</v>
      </c>
      <c r="D24" s="16"/>
    </row>
    <row r="25" spans="1:4" ht="15" customHeight="1" x14ac:dyDescent="0.25">
      <c r="A25" s="9"/>
      <c r="B25" s="120"/>
      <c r="C25" s="122"/>
      <c r="D25" s="9"/>
    </row>
    <row r="26" spans="1:4" ht="15" customHeight="1" x14ac:dyDescent="0.25">
      <c r="A26" s="9"/>
      <c r="B26" s="66"/>
      <c r="C26" s="9"/>
      <c r="D26" s="9"/>
    </row>
    <row r="27" spans="1:4" ht="15" customHeight="1" x14ac:dyDescent="0.25">
      <c r="A27" s="9"/>
      <c r="B27" s="9"/>
      <c r="C27" s="9"/>
      <c r="D27" s="9"/>
    </row>
  </sheetData>
  <sheetProtection algorithmName="SHA-512" hashValue="rAWklJCF+ZIghPcZbFoZ9fKlRg0d9V/JC1vcLeVdm3snS3BJYpsMoAH3AqBe6ef8qcoD282VuH5YSJjDfLxn1w==" saltValue="38afOtBV7wMxwm0xP8Oj2Q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29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15" customHeight="1" x14ac:dyDescent="0.25">
      <c r="A8" s="9"/>
      <c r="B8" s="18" t="s">
        <v>30</v>
      </c>
      <c r="C8" s="19"/>
      <c r="D8" s="20"/>
      <c r="E8" s="9"/>
    </row>
    <row r="9" spans="1:5" ht="15" customHeight="1" x14ac:dyDescent="0.25">
      <c r="A9" s="9"/>
      <c r="B9" s="21" t="s">
        <v>8</v>
      </c>
      <c r="C9" s="22">
        <f>'3. Omk. i ØR2026'!C17</f>
        <v>36494621.710096501</v>
      </c>
      <c r="D9" s="23" t="s">
        <v>31</v>
      </c>
      <c r="E9" s="9"/>
    </row>
    <row r="10" spans="1:5" ht="15" customHeight="1" x14ac:dyDescent="0.25">
      <c r="A10" s="9"/>
      <c r="B10" s="24" t="s">
        <v>32</v>
      </c>
      <c r="C10" s="22">
        <f>'5.2. Varige tillæg'!C22+'5.2. Varige tillæg'!E22</f>
        <v>0</v>
      </c>
      <c r="D10" s="23" t="s">
        <v>31</v>
      </c>
      <c r="E10" s="9"/>
    </row>
    <row r="11" spans="1:5" ht="15" customHeight="1" x14ac:dyDescent="0.25">
      <c r="A11" s="9"/>
      <c r="B11" s="24" t="s">
        <v>33</v>
      </c>
      <c r="C11" s="25">
        <f>'5.6 Anlægsprojekter'!E12+'5.6 Anlægsprojekter'!C12</f>
        <v>0</v>
      </c>
      <c r="D11" s="23" t="s">
        <v>31</v>
      </c>
      <c r="E11" s="9"/>
    </row>
    <row r="12" spans="1:5" ht="15" customHeight="1" x14ac:dyDescent="0.25">
      <c r="A12" s="9"/>
      <c r="B12" s="24" t="s">
        <v>24</v>
      </c>
      <c r="C12" s="26">
        <f>-('6. Bortfald'!C12+'6. Bortfald'!E12)</f>
        <v>0</v>
      </c>
      <c r="D12" s="23" t="s">
        <v>31</v>
      </c>
      <c r="E12" s="9"/>
    </row>
    <row r="13" spans="1:5" ht="15" customHeight="1" x14ac:dyDescent="0.25">
      <c r="A13" s="9"/>
      <c r="B13" s="24" t="s">
        <v>34</v>
      </c>
      <c r="C13" s="26">
        <f>'7. Tilknyttet virksomhed'!C12+'7. Tilknyttet virksomhed'!E12</f>
        <v>0</v>
      </c>
      <c r="D13" s="23" t="s">
        <v>31</v>
      </c>
      <c r="E13" s="9"/>
    </row>
    <row r="14" spans="1:5" ht="15" customHeight="1" x14ac:dyDescent="0.25">
      <c r="A14" s="9"/>
      <c r="B14" s="24" t="s">
        <v>35</v>
      </c>
      <c r="C14" s="27">
        <f>-(SUM(C9:C13)*'8. Nøgletal'!C24)</f>
        <v>-177277.88741361944</v>
      </c>
      <c r="D14" s="23" t="s">
        <v>31</v>
      </c>
      <c r="E14" s="9"/>
    </row>
    <row r="15" spans="1:5" ht="15" customHeight="1" x14ac:dyDescent="0.25">
      <c r="A15" s="9"/>
      <c r="B15" s="24" t="s">
        <v>36</v>
      </c>
      <c r="C15" s="27">
        <f>'4. Generelle eff. krav'!C20</f>
        <v>-432146.89712491026</v>
      </c>
      <c r="D15" s="23" t="s">
        <v>31</v>
      </c>
      <c r="E15" s="9"/>
    </row>
    <row r="16" spans="1:5" ht="15" customHeight="1" x14ac:dyDescent="0.25">
      <c r="A16" s="9"/>
      <c r="B16" s="24" t="s">
        <v>37</v>
      </c>
      <c r="C16" s="26">
        <f>SUM(C9:C15)*'8. Nøgletal'!C10</f>
        <v>1037082.1911486253</v>
      </c>
      <c r="D16" s="23" t="s">
        <v>31</v>
      </c>
      <c r="E16" s="9"/>
    </row>
    <row r="17" spans="1:5" ht="15" customHeight="1" x14ac:dyDescent="0.25">
      <c r="A17" s="9"/>
      <c r="B17" s="28" t="s">
        <v>38</v>
      </c>
      <c r="C17" s="29">
        <f>SUM(C9:C16)</f>
        <v>36922279.116706595</v>
      </c>
      <c r="D17" s="30" t="s">
        <v>31</v>
      </c>
      <c r="E17" s="9"/>
    </row>
    <row r="18" spans="1:5" ht="15" customHeight="1" x14ac:dyDescent="0.25">
      <c r="A18" s="9"/>
      <c r="B18" s="31" t="s">
        <v>39</v>
      </c>
      <c r="C18" s="27">
        <f>'5.1. § 10-tillæg'!C25</f>
        <v>0</v>
      </c>
      <c r="D18" s="32" t="s">
        <v>31</v>
      </c>
      <c r="E18" s="9"/>
    </row>
    <row r="19" spans="1:5" ht="15" customHeight="1" x14ac:dyDescent="0.25">
      <c r="A19" s="9"/>
      <c r="B19" s="33" t="s">
        <v>40</v>
      </c>
      <c r="C19" s="27">
        <f>'5.4. Periodevise driftsomk.'!C12</f>
        <v>0</v>
      </c>
      <c r="D19" s="32" t="s">
        <v>31</v>
      </c>
      <c r="E19" s="9"/>
    </row>
    <row r="20" spans="1:5" ht="15" customHeight="1" x14ac:dyDescent="0.25">
      <c r="A20" s="9"/>
      <c r="B20" s="21" t="s">
        <v>22</v>
      </c>
      <c r="C20" s="27">
        <f>'5.5. Korr. af ØR2025'!C16</f>
        <v>0</v>
      </c>
      <c r="D20" s="32" t="s">
        <v>31</v>
      </c>
      <c r="E20" s="9"/>
    </row>
    <row r="21" spans="1:5" ht="15" customHeight="1" x14ac:dyDescent="0.25">
      <c r="A21" s="9"/>
      <c r="B21" s="31" t="s">
        <v>42</v>
      </c>
      <c r="C21" s="27">
        <v>0</v>
      </c>
      <c r="D21" s="32" t="s">
        <v>31</v>
      </c>
      <c r="E21" s="9"/>
    </row>
    <row r="22" spans="1:5" ht="15" customHeight="1" x14ac:dyDescent="0.25">
      <c r="A22" s="9"/>
      <c r="B22" s="18" t="s">
        <v>4</v>
      </c>
      <c r="C22" s="34">
        <f>SUM(C17:C21)</f>
        <v>36922279.116706595</v>
      </c>
      <c r="D22" s="20" t="s">
        <v>31</v>
      </c>
      <c r="E22" s="9"/>
    </row>
    <row r="23" spans="1:5" ht="15" customHeight="1" x14ac:dyDescent="0.25">
      <c r="A23" s="9"/>
      <c r="B23" s="9"/>
      <c r="C23" s="9"/>
      <c r="D23" s="9"/>
      <c r="E23" s="9"/>
    </row>
    <row r="24" spans="1:5" ht="15" customHeight="1" x14ac:dyDescent="0.25">
      <c r="A24" s="9"/>
      <c r="B24" s="9"/>
      <c r="C24" s="9"/>
      <c r="D24" s="9"/>
      <c r="E24" s="9"/>
    </row>
  </sheetData>
  <sheetProtection algorithmName="SHA-512" hashValue="YG+MAWFjw69Jgg8YQie6rlb5s9fnZYrA3lNOn8434jJEz+OuE1tDYiJMkvIAfPCfmrNUvEnVXJW4Jbn/GF7+TQ==" saltValue="2jQ9JRh1oZQgbYTIrZKM5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66.85546875" bestFit="1" customWidth="1"/>
    <col min="3" max="3" width="12.42578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4" t="s">
        <v>83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9"/>
      <c r="C6" s="36"/>
      <c r="D6" s="9"/>
      <c r="E6" s="9"/>
    </row>
    <row r="7" spans="1:5" ht="15" customHeight="1" x14ac:dyDescent="0.25">
      <c r="A7" s="9"/>
      <c r="B7" s="9"/>
      <c r="C7" s="36"/>
      <c r="D7" s="9"/>
      <c r="E7" s="9"/>
    </row>
    <row r="8" spans="1:5" ht="15" customHeight="1" x14ac:dyDescent="0.25">
      <c r="A8" s="9"/>
      <c r="B8" s="18" t="s">
        <v>84</v>
      </c>
      <c r="C8" s="19"/>
      <c r="D8" s="20"/>
      <c r="E8" s="9"/>
    </row>
    <row r="9" spans="1:5" ht="15" customHeight="1" x14ac:dyDescent="0.25">
      <c r="A9" s="9"/>
      <c r="B9" s="37" t="s">
        <v>128</v>
      </c>
      <c r="C9" s="38">
        <v>36749366</v>
      </c>
      <c r="D9" s="39" t="s">
        <v>31</v>
      </c>
      <c r="E9" s="9"/>
    </row>
    <row r="10" spans="1:5" ht="15" customHeight="1" x14ac:dyDescent="0.25">
      <c r="A10" s="9"/>
      <c r="B10" s="37" t="s">
        <v>130</v>
      </c>
      <c r="C10" s="38">
        <f>'3. Omk. i ØR2026'!C10</f>
        <v>0</v>
      </c>
      <c r="D10" s="39" t="s">
        <v>31</v>
      </c>
      <c r="E10" s="9"/>
    </row>
    <row r="11" spans="1:5" ht="15" customHeight="1" x14ac:dyDescent="0.25">
      <c r="A11" s="9"/>
      <c r="B11" s="37" t="s">
        <v>131</v>
      </c>
      <c r="C11" s="40">
        <f>'5.1. § 10-tillæg'!C20+'5.2. Varige tillæg'!C18+'5.2. Varige tillæg'!E18+'5.3. Engangstillæg'!C13+'5.3. Engangstillæg'!E13</f>
        <v>109201.56377772</v>
      </c>
      <c r="D11" s="39" t="s">
        <v>31</v>
      </c>
      <c r="E11" s="9"/>
    </row>
    <row r="12" spans="1:5" ht="15" customHeight="1" x14ac:dyDescent="0.25">
      <c r="A12" s="9"/>
      <c r="B12" s="28" t="s">
        <v>129</v>
      </c>
      <c r="C12" s="29">
        <f>C9+C10+C11</f>
        <v>36858567.563777722</v>
      </c>
      <c r="D12" s="30" t="s">
        <v>31</v>
      </c>
      <c r="E12" s="9"/>
    </row>
    <row r="13" spans="1:5" ht="15" customHeight="1" x14ac:dyDescent="0.25">
      <c r="A13" s="9"/>
      <c r="B13" s="37" t="s">
        <v>85</v>
      </c>
      <c r="C13" s="38">
        <v>40758326</v>
      </c>
      <c r="D13" s="39" t="s">
        <v>31</v>
      </c>
      <c r="E13" s="9"/>
    </row>
    <row r="14" spans="1:5" ht="15" customHeight="1" x14ac:dyDescent="0.25">
      <c r="A14" s="9"/>
      <c r="B14" s="41" t="s">
        <v>43</v>
      </c>
      <c r="C14" s="38">
        <v>0</v>
      </c>
      <c r="D14" s="39" t="s">
        <v>31</v>
      </c>
      <c r="E14" s="9"/>
    </row>
    <row r="15" spans="1:5" ht="15" customHeight="1" x14ac:dyDescent="0.25">
      <c r="A15" s="9"/>
      <c r="B15" s="18" t="s">
        <v>132</v>
      </c>
      <c r="C15" s="34">
        <f>C12-C13</f>
        <v>-3899758.4362222776</v>
      </c>
      <c r="D15" s="20" t="s">
        <v>31</v>
      </c>
      <c r="E15" s="9"/>
    </row>
    <row r="16" spans="1:5" ht="15" customHeight="1" x14ac:dyDescent="0.25">
      <c r="A16" s="9"/>
      <c r="B16" s="9"/>
      <c r="C16" s="9"/>
      <c r="D16" s="9"/>
      <c r="E16" s="9"/>
    </row>
    <row r="17" spans="1:5" ht="15" customHeight="1" x14ac:dyDescent="0.25">
      <c r="A17" s="9"/>
      <c r="B17" s="18" t="s">
        <v>86</v>
      </c>
      <c r="C17" s="19"/>
      <c r="D17" s="20"/>
      <c r="E17" s="9"/>
    </row>
    <row r="18" spans="1:5" ht="15" customHeight="1" x14ac:dyDescent="0.25">
      <c r="A18" s="9"/>
      <c r="B18" s="37" t="s">
        <v>127</v>
      </c>
      <c r="C18" s="38">
        <v>-4746713</v>
      </c>
      <c r="D18" s="39" t="s">
        <v>31</v>
      </c>
      <c r="E18" s="9"/>
    </row>
    <row r="19" spans="1:5" ht="15" customHeight="1" x14ac:dyDescent="0.25">
      <c r="A19" s="9"/>
      <c r="B19" s="18" t="s">
        <v>142</v>
      </c>
      <c r="C19" s="34">
        <f>C15+C18</f>
        <v>-8646471.4362222776</v>
      </c>
      <c r="D19" s="20" t="s">
        <v>31</v>
      </c>
      <c r="E19" s="9"/>
    </row>
    <row r="20" spans="1:5" ht="28.5" customHeight="1" x14ac:dyDescent="0.25">
      <c r="A20" s="9"/>
      <c r="B20" s="115" t="s">
        <v>143</v>
      </c>
      <c r="C20" s="116"/>
      <c r="D20" s="117"/>
      <c r="E20" s="9"/>
    </row>
    <row r="21" spans="1:5" ht="15" customHeight="1" x14ac:dyDescent="0.25">
      <c r="A21" s="9"/>
      <c r="B21" s="9"/>
      <c r="C21" s="36"/>
      <c r="D21" s="9"/>
      <c r="E21" s="9"/>
    </row>
    <row r="22" spans="1:5" ht="15" customHeight="1" x14ac:dyDescent="0.25">
      <c r="A22" s="9"/>
      <c r="B22" s="18" t="s">
        <v>144</v>
      </c>
      <c r="C22" s="19"/>
      <c r="D22" s="20"/>
      <c r="E22" s="9"/>
    </row>
    <row r="23" spans="1:5" ht="26.25" x14ac:dyDescent="0.25">
      <c r="A23" s="9"/>
      <c r="B23" s="42" t="s">
        <v>145</v>
      </c>
      <c r="C23" s="43">
        <f>100*-4746713/(34328007+591921)</f>
        <v>-13.593135129030049</v>
      </c>
      <c r="D23" s="39" t="s">
        <v>146</v>
      </c>
      <c r="E23" s="9"/>
    </row>
    <row r="24" spans="1:5" ht="26.25" x14ac:dyDescent="0.25">
      <c r="A24" s="9"/>
      <c r="B24" s="42" t="s">
        <v>147</v>
      </c>
      <c r="C24" s="43">
        <f>C19/C12*100</f>
        <v>-23.458511840594383</v>
      </c>
      <c r="D24" s="39" t="s">
        <v>146</v>
      </c>
      <c r="E24" s="9"/>
    </row>
    <row r="25" spans="1:5" ht="56.25" customHeight="1" x14ac:dyDescent="0.25">
      <c r="A25" s="9"/>
      <c r="B25" s="111" t="s">
        <v>148</v>
      </c>
      <c r="C25" s="112"/>
      <c r="D25" s="113"/>
      <c r="E25" s="9"/>
    </row>
    <row r="26" spans="1:5" ht="15" customHeight="1" x14ac:dyDescent="0.25">
      <c r="A26" s="9"/>
      <c r="B26" s="9"/>
      <c r="C26" s="36"/>
      <c r="D26" s="9"/>
      <c r="E26" s="9"/>
    </row>
  </sheetData>
  <sheetProtection algorithmName="SHA-512" hashValue="c5f/rMUxaGcWuprDudfu3Qf4PuLj4SOf2Ms7NTofMIei1QwTM/Jr0oUHDmtvZdvBIuGTBEmWwwJ7ZvgMkIw0Rw==" saltValue="Y2pIURkUNOaCseGpIQxZPQ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44"/>
      <c r="B1" s="44"/>
      <c r="C1" s="44"/>
      <c r="D1" s="44"/>
      <c r="E1" s="44"/>
    </row>
    <row r="2" spans="1:5" ht="15" customHeight="1" x14ac:dyDescent="0.25">
      <c r="A2" s="44"/>
      <c r="B2" s="44"/>
      <c r="C2" s="44"/>
      <c r="D2" s="44"/>
      <c r="E2" s="44"/>
    </row>
    <row r="3" spans="1:5" ht="24.95" customHeight="1" x14ac:dyDescent="0.25">
      <c r="A3" s="44"/>
      <c r="B3" s="118" t="s">
        <v>87</v>
      </c>
      <c r="C3" s="118"/>
      <c r="D3" s="118"/>
      <c r="E3" s="44"/>
    </row>
    <row r="4" spans="1:5" ht="15" customHeight="1" x14ac:dyDescent="0.25">
      <c r="A4" s="44"/>
      <c r="B4" s="118"/>
      <c r="C4" s="118"/>
      <c r="D4" s="118"/>
      <c r="E4" s="44"/>
    </row>
    <row r="5" spans="1:5" ht="15" customHeight="1" x14ac:dyDescent="0.25">
      <c r="A5" s="44"/>
      <c r="B5" s="118"/>
      <c r="C5" s="118"/>
      <c r="D5" s="118"/>
      <c r="E5" s="44"/>
    </row>
    <row r="6" spans="1:5" ht="15" customHeight="1" x14ac:dyDescent="0.25">
      <c r="A6" s="44"/>
      <c r="B6" s="44"/>
      <c r="C6" s="44"/>
      <c r="D6" s="44"/>
      <c r="E6" s="44"/>
    </row>
    <row r="7" spans="1:5" ht="15" customHeight="1" x14ac:dyDescent="0.25">
      <c r="A7" s="44"/>
      <c r="B7" s="44"/>
      <c r="C7" s="44"/>
      <c r="D7" s="44"/>
      <c r="E7" s="44"/>
    </row>
    <row r="8" spans="1:5" ht="15" customHeight="1" x14ac:dyDescent="0.25">
      <c r="A8" s="44"/>
      <c r="B8" s="45" t="s">
        <v>135</v>
      </c>
      <c r="C8" s="46"/>
      <c r="D8" s="47"/>
      <c r="E8" s="44"/>
    </row>
    <row r="9" spans="1:5" ht="15" customHeight="1" x14ac:dyDescent="0.25">
      <c r="A9" s="44"/>
      <c r="B9" s="48" t="s">
        <v>122</v>
      </c>
      <c r="C9" s="49">
        <v>36073363.484023817</v>
      </c>
      <c r="D9" s="50" t="s">
        <v>31</v>
      </c>
      <c r="E9" s="44"/>
    </row>
    <row r="10" spans="1:5" ht="15" customHeight="1" x14ac:dyDescent="0.25">
      <c r="A10" s="44"/>
      <c r="B10" s="51" t="s">
        <v>32</v>
      </c>
      <c r="C10" s="49">
        <v>0</v>
      </c>
      <c r="D10" s="50" t="s">
        <v>31</v>
      </c>
      <c r="E10" s="44"/>
    </row>
    <row r="11" spans="1:5" ht="15" customHeight="1" x14ac:dyDescent="0.25">
      <c r="A11" s="44"/>
      <c r="B11" s="51" t="s">
        <v>62</v>
      </c>
      <c r="C11" s="52">
        <v>0</v>
      </c>
      <c r="D11" s="50" t="s">
        <v>31</v>
      </c>
      <c r="E11" s="44"/>
    </row>
    <row r="12" spans="1:5" ht="15" customHeight="1" x14ac:dyDescent="0.25">
      <c r="A12" s="44"/>
      <c r="B12" s="51" t="s">
        <v>24</v>
      </c>
      <c r="C12" s="53">
        <v>0</v>
      </c>
      <c r="D12" s="50" t="s">
        <v>31</v>
      </c>
      <c r="E12" s="44"/>
    </row>
    <row r="13" spans="1:5" ht="15" customHeight="1" x14ac:dyDescent="0.25">
      <c r="A13" s="44"/>
      <c r="B13" s="51" t="s">
        <v>34</v>
      </c>
      <c r="C13" s="53">
        <v>0</v>
      </c>
      <c r="D13" s="50" t="s">
        <v>31</v>
      </c>
      <c r="E13" s="44"/>
    </row>
    <row r="14" spans="1:5" ht="15" customHeight="1" x14ac:dyDescent="0.25">
      <c r="A14" s="44"/>
      <c r="B14" s="51" t="s">
        <v>35</v>
      </c>
      <c r="C14" s="54">
        <v>-175231.56483581569</v>
      </c>
      <c r="D14" s="50" t="s">
        <v>31</v>
      </c>
      <c r="E14" s="44"/>
    </row>
    <row r="15" spans="1:5" ht="15" customHeight="1" x14ac:dyDescent="0.25">
      <c r="A15" s="44"/>
      <c r="B15" s="51" t="s">
        <v>36</v>
      </c>
      <c r="C15" s="54">
        <v>-428580.25226555631</v>
      </c>
      <c r="D15" s="50" t="s">
        <v>31</v>
      </c>
      <c r="E15" s="44"/>
    </row>
    <row r="16" spans="1:5" ht="15" customHeight="1" x14ac:dyDescent="0.25">
      <c r="A16" s="44"/>
      <c r="B16" s="51" t="s">
        <v>37</v>
      </c>
      <c r="C16" s="53">
        <v>1025070.0431740585</v>
      </c>
      <c r="D16" s="50" t="s">
        <v>31</v>
      </c>
      <c r="E16" s="44"/>
    </row>
    <row r="17" spans="1:5" ht="15" customHeight="1" x14ac:dyDescent="0.25">
      <c r="A17" s="44"/>
      <c r="B17" s="55" t="s">
        <v>38</v>
      </c>
      <c r="C17" s="56">
        <v>36494621.710096501</v>
      </c>
      <c r="D17" s="57" t="s">
        <v>31</v>
      </c>
      <c r="E17" s="44"/>
    </row>
    <row r="18" spans="1:5" ht="15" customHeight="1" x14ac:dyDescent="0.25">
      <c r="A18" s="44"/>
      <c r="B18" s="58" t="s">
        <v>123</v>
      </c>
      <c r="C18" s="54">
        <v>0</v>
      </c>
      <c r="D18" s="59" t="s">
        <v>31</v>
      </c>
      <c r="E18" s="44"/>
    </row>
    <row r="19" spans="1:5" ht="27" customHeight="1" x14ac:dyDescent="0.25">
      <c r="A19" s="44"/>
      <c r="B19" s="60" t="s">
        <v>40</v>
      </c>
      <c r="C19" s="54">
        <v>0</v>
      </c>
      <c r="D19" s="59" t="s">
        <v>31</v>
      </c>
      <c r="E19" s="44"/>
    </row>
    <row r="20" spans="1:5" ht="15" customHeight="1" x14ac:dyDescent="0.25">
      <c r="A20" s="44"/>
      <c r="B20" s="61" t="s">
        <v>41</v>
      </c>
      <c r="C20" s="62">
        <v>-1630375.0811519492</v>
      </c>
      <c r="D20" s="63" t="s">
        <v>31</v>
      </c>
      <c r="E20" s="44"/>
    </row>
    <row r="21" spans="1:5" ht="15" customHeight="1" x14ac:dyDescent="0.25">
      <c r="A21" s="44"/>
      <c r="B21" s="48" t="s">
        <v>124</v>
      </c>
      <c r="C21" s="54">
        <v>0</v>
      </c>
      <c r="D21" s="59" t="s">
        <v>31</v>
      </c>
      <c r="E21" s="44"/>
    </row>
    <row r="22" spans="1:5" ht="15" customHeight="1" x14ac:dyDescent="0.25">
      <c r="A22" s="44"/>
      <c r="B22" s="58" t="s">
        <v>42</v>
      </c>
      <c r="C22" s="54">
        <v>-929485.66666666663</v>
      </c>
      <c r="D22" s="59" t="s">
        <v>31</v>
      </c>
      <c r="E22" s="44"/>
    </row>
    <row r="23" spans="1:5" ht="15" customHeight="1" x14ac:dyDescent="0.25">
      <c r="A23" s="44"/>
      <c r="B23" s="45" t="s">
        <v>136</v>
      </c>
      <c r="C23" s="64">
        <v>33934760.962277889</v>
      </c>
      <c r="D23" s="47" t="s">
        <v>31</v>
      </c>
      <c r="E23" s="44"/>
    </row>
    <row r="24" spans="1:5" ht="30" customHeight="1" x14ac:dyDescent="0.25">
      <c r="A24" s="44"/>
      <c r="B24" s="119" t="s">
        <v>137</v>
      </c>
      <c r="C24" s="119"/>
      <c r="D24" s="119"/>
      <c r="E24" s="44"/>
    </row>
    <row r="25" spans="1:5" ht="15" customHeight="1" x14ac:dyDescent="0.25">
      <c r="A25" s="44"/>
      <c r="B25" s="44"/>
      <c r="C25" s="44"/>
      <c r="D25" s="44"/>
      <c r="E25" s="44"/>
    </row>
    <row r="26" spans="1:5" ht="15" customHeight="1" x14ac:dyDescent="0.25"/>
  </sheetData>
  <sheetProtection algorithmName="SHA-512" hashValue="3i415O/1eFp4SjrWPQipSvoTFmItsIEjrrjl7zF//8NL6iAAfL06CS0xQ7lKJUvaUvE8ObHH0JLdMusn3OKKsA==" saltValue="YbBdgA/JKrsHNeTSs73ufg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65"/>
      <c r="C1" s="65"/>
      <c r="D1" s="65"/>
      <c r="E1" s="9"/>
    </row>
    <row r="2" spans="1:5" ht="15" customHeight="1" x14ac:dyDescent="0.25">
      <c r="A2" s="9"/>
      <c r="B2" s="65"/>
      <c r="C2" s="65"/>
      <c r="D2" s="65"/>
      <c r="E2" s="9"/>
    </row>
    <row r="3" spans="1:5" ht="15" customHeight="1" x14ac:dyDescent="0.25">
      <c r="A3" s="9"/>
      <c r="B3" s="114" t="s">
        <v>45</v>
      </c>
      <c r="C3" s="114"/>
      <c r="D3" s="114"/>
      <c r="E3" s="9"/>
    </row>
    <row r="4" spans="1:5" ht="15" customHeight="1" x14ac:dyDescent="0.25">
      <c r="A4" s="9"/>
      <c r="B4" s="114"/>
      <c r="C4" s="114"/>
      <c r="D4" s="114"/>
      <c r="E4" s="9"/>
    </row>
    <row r="5" spans="1:5" ht="15" customHeight="1" x14ac:dyDescent="0.25">
      <c r="A5" s="9"/>
      <c r="B5" s="114"/>
      <c r="C5" s="114"/>
      <c r="D5" s="114"/>
      <c r="E5" s="9"/>
    </row>
    <row r="6" spans="1:5" ht="15" customHeight="1" x14ac:dyDescent="0.25">
      <c r="A6" s="9"/>
      <c r="B6" s="35"/>
      <c r="C6" s="35"/>
      <c r="D6" s="35"/>
      <c r="E6" s="9"/>
    </row>
    <row r="7" spans="1:5" ht="15" customHeight="1" x14ac:dyDescent="0.25">
      <c r="A7" s="9"/>
      <c r="B7" s="66"/>
      <c r="C7" s="9"/>
      <c r="D7" s="9"/>
      <c r="E7" s="9"/>
    </row>
    <row r="8" spans="1:5" ht="14.25" customHeight="1" x14ac:dyDescent="0.25">
      <c r="A8" s="9"/>
      <c r="B8" s="120" t="s">
        <v>88</v>
      </c>
      <c r="C8" s="121"/>
      <c r="D8" s="122"/>
      <c r="E8" s="9"/>
    </row>
    <row r="9" spans="1:5" ht="15" customHeight="1" x14ac:dyDescent="0.25">
      <c r="A9" s="9"/>
      <c r="B9" s="42" t="s">
        <v>89</v>
      </c>
      <c r="C9" s="2">
        <v>22048311.077801544</v>
      </c>
      <c r="D9" s="39" t="s">
        <v>31</v>
      </c>
      <c r="E9" s="9"/>
    </row>
    <row r="10" spans="1:5" ht="15" customHeight="1" x14ac:dyDescent="0.25">
      <c r="A10" s="9"/>
      <c r="B10" s="67" t="s">
        <v>90</v>
      </c>
      <c r="C10" s="3">
        <f>-'8. Nøgletal'!C19*C9</f>
        <v>-440966.22155603091</v>
      </c>
      <c r="D10" s="39" t="s">
        <v>31</v>
      </c>
      <c r="E10" s="9"/>
    </row>
    <row r="11" spans="1:5" ht="15" customHeight="1" x14ac:dyDescent="0.25">
      <c r="A11" s="9"/>
      <c r="B11" s="67" t="s">
        <v>91</v>
      </c>
      <c r="C11" s="2">
        <f>('5.2. Varige tillæg'!C18)*(1+'8. Nøgletal'!C9)*(1-'8. Nøgletal'!C19)+'5.6 Anlægsprojekter'!C12-'6. Bortfald'!C12+'7. Tilknyttet virksomhed'!C12</f>
        <v>0</v>
      </c>
      <c r="D11" s="39" t="s">
        <v>31</v>
      </c>
      <c r="E11" s="9"/>
    </row>
    <row r="12" spans="1:5" ht="15" customHeight="1" x14ac:dyDescent="0.25">
      <c r="A12" s="9"/>
      <c r="B12" s="42" t="s">
        <v>92</v>
      </c>
      <c r="C12" s="2">
        <f>SUM(C9:C11)</f>
        <v>21607344.856245514</v>
      </c>
      <c r="D12" s="39" t="s">
        <v>31</v>
      </c>
      <c r="E12" s="9"/>
    </row>
    <row r="13" spans="1:5" ht="15" customHeight="1" x14ac:dyDescent="0.25">
      <c r="A13" s="9"/>
      <c r="B13" s="68" t="s">
        <v>93</v>
      </c>
      <c r="C13" s="69">
        <f>-C12*'8. Nøgletal'!C19</f>
        <v>-432146.89712491026</v>
      </c>
      <c r="D13" s="70" t="s">
        <v>31</v>
      </c>
      <c r="E13" s="71"/>
    </row>
    <row r="14" spans="1:5" ht="15" customHeight="1" x14ac:dyDescent="0.25">
      <c r="A14" s="9"/>
      <c r="B14" s="120" t="s">
        <v>94</v>
      </c>
      <c r="C14" s="121"/>
      <c r="D14" s="122"/>
      <c r="E14" s="9"/>
    </row>
    <row r="15" spans="1:5" ht="15" customHeight="1" x14ac:dyDescent="0.25">
      <c r="A15" s="9"/>
      <c r="B15" s="37" t="s">
        <v>46</v>
      </c>
      <c r="C15" s="3">
        <v>15885210.406667009</v>
      </c>
      <c r="D15" s="39" t="s">
        <v>31</v>
      </c>
      <c r="E15" s="9"/>
    </row>
    <row r="16" spans="1:5" ht="15" customHeight="1" x14ac:dyDescent="0.25">
      <c r="A16" s="9"/>
      <c r="B16" s="67" t="s">
        <v>90</v>
      </c>
      <c r="C16" s="3">
        <f>'8. Nøgletal'!C14*SUM('4. Generelle eff. krav'!C15:C15)</f>
        <v>0</v>
      </c>
      <c r="D16" s="39" t="s">
        <v>31</v>
      </c>
      <c r="E16" s="9"/>
    </row>
    <row r="17" spans="1:5" ht="15" customHeight="1" x14ac:dyDescent="0.25">
      <c r="A17" s="9"/>
      <c r="B17" s="67" t="s">
        <v>95</v>
      </c>
      <c r="C17" s="2">
        <f>('5.2. Varige tillæg'!E18)*(1+'8. Nøgletal'!C9)*(1-'8. Nøgletal'!C14)+'5.6 Anlægsprojekter'!E12-'6. Bortfald'!E12+'7. Tilknyttet virksomhed'!E12</f>
        <v>0</v>
      </c>
      <c r="D17" s="39" t="s">
        <v>31</v>
      </c>
      <c r="E17" s="9"/>
    </row>
    <row r="18" spans="1:5" ht="15" customHeight="1" x14ac:dyDescent="0.25">
      <c r="A18" s="9"/>
      <c r="B18" s="42" t="s">
        <v>96</v>
      </c>
      <c r="C18" s="2">
        <f>SUM(C15:C17)</f>
        <v>15885210.406667009</v>
      </c>
      <c r="D18" s="39" t="s">
        <v>31</v>
      </c>
      <c r="E18" s="9"/>
    </row>
    <row r="19" spans="1:5" ht="15" customHeight="1" x14ac:dyDescent="0.25">
      <c r="A19" s="9"/>
      <c r="B19" s="68" t="s">
        <v>97</v>
      </c>
      <c r="C19" s="69">
        <f>-C18*'8. Nøgletal'!C15</f>
        <v>0</v>
      </c>
      <c r="D19" s="70" t="s">
        <v>31</v>
      </c>
      <c r="E19" s="9"/>
    </row>
    <row r="20" spans="1:5" ht="15" customHeight="1" x14ac:dyDescent="0.25">
      <c r="A20" s="9"/>
      <c r="B20" s="18" t="s">
        <v>98</v>
      </c>
      <c r="C20" s="34">
        <f>C13+C19</f>
        <v>-432146.89712491026</v>
      </c>
      <c r="D20" s="20" t="s">
        <v>31</v>
      </c>
      <c r="E20" s="9"/>
    </row>
    <row r="21" spans="1:5" ht="39.950000000000003" customHeight="1" x14ac:dyDescent="0.25">
      <c r="A21" s="9"/>
      <c r="B21" s="123" t="s">
        <v>125</v>
      </c>
      <c r="C21" s="124"/>
      <c r="D21" s="125"/>
      <c r="E21" s="71"/>
    </row>
    <row r="22" spans="1:5" ht="15" customHeight="1" x14ac:dyDescent="0.25">
      <c r="A22" s="9"/>
      <c r="B22" s="9"/>
      <c r="C22" s="9"/>
      <c r="D22" s="9"/>
      <c r="E22" s="9"/>
    </row>
    <row r="23" spans="1:5" ht="15" customHeight="1" x14ac:dyDescent="0.25">
      <c r="A23" s="9"/>
      <c r="B23" s="9"/>
      <c r="C23" s="9"/>
      <c r="D23" s="9"/>
      <c r="E23" s="9"/>
    </row>
  </sheetData>
  <sheetProtection algorithmName="SHA-512" hashValue="/5a9HXtuMnwEHD5IyDGDCg8rlNBaqsJrqWV8PEghT+oGw3nOcoRMGjI+aI/efmjoASPE52VWkmA3mNXX9obuiw==" saltValue="bUg3gPZfqwC0ZTkA3SpDh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customWidth="1"/>
    <col min="2" max="2" width="57.140625" customWidth="1"/>
    <col min="3" max="3" width="12.5703125" customWidth="1"/>
    <col min="4" max="4" width="3.140625" customWidth="1"/>
    <col min="5" max="5" width="5.28515625" customWidth="1"/>
  </cols>
  <sheetData>
    <row r="1" spans="1:5" ht="15" customHeight="1" x14ac:dyDescent="0.25">
      <c r="A1" s="9"/>
      <c r="B1" s="9"/>
      <c r="C1" s="9"/>
      <c r="D1" s="9"/>
      <c r="E1" s="9"/>
    </row>
    <row r="2" spans="1:5" ht="15" customHeight="1" x14ac:dyDescent="0.25">
      <c r="A2" s="9"/>
      <c r="B2" s="9"/>
      <c r="C2" s="9"/>
      <c r="D2" s="9"/>
      <c r="E2" s="9"/>
    </row>
    <row r="3" spans="1:5" ht="15" customHeight="1" x14ac:dyDescent="0.25">
      <c r="A3" s="9"/>
      <c r="B3" s="110" t="s">
        <v>47</v>
      </c>
      <c r="C3" s="110"/>
      <c r="D3" s="110"/>
      <c r="E3" s="9"/>
    </row>
    <row r="4" spans="1:5" ht="15" customHeight="1" x14ac:dyDescent="0.25">
      <c r="A4" s="9"/>
      <c r="B4" s="110"/>
      <c r="C4" s="110"/>
      <c r="D4" s="110"/>
      <c r="E4" s="9"/>
    </row>
    <row r="5" spans="1:5" ht="15" customHeight="1" x14ac:dyDescent="0.25">
      <c r="A5" s="9"/>
      <c r="B5" s="110"/>
      <c r="C5" s="110"/>
      <c r="D5" s="110"/>
      <c r="E5" s="9"/>
    </row>
    <row r="6" spans="1:5" ht="15" customHeight="1" x14ac:dyDescent="0.25">
      <c r="A6" s="9"/>
      <c r="B6" s="9"/>
      <c r="C6" s="9"/>
      <c r="D6" s="9"/>
      <c r="E6" s="9"/>
    </row>
    <row r="7" spans="1:5" ht="15" customHeight="1" x14ac:dyDescent="0.25">
      <c r="A7" s="9"/>
      <c r="B7" s="9"/>
      <c r="C7" s="9"/>
      <c r="D7" s="9"/>
      <c r="E7" s="9"/>
    </row>
    <row r="8" spans="1:5" ht="27.75" customHeight="1" x14ac:dyDescent="0.25">
      <c r="A8" s="9"/>
      <c r="B8" s="126" t="s">
        <v>99</v>
      </c>
      <c r="C8" s="127"/>
      <c r="D8" s="128"/>
      <c r="E8" s="9"/>
    </row>
    <row r="9" spans="1:5" ht="15" customHeight="1" x14ac:dyDescent="0.25">
      <c r="A9" s="9"/>
      <c r="B9" s="73" t="s">
        <v>138</v>
      </c>
      <c r="C9" s="26">
        <f>'5.1.a. § 10-tillæg'!E9</f>
        <v>0</v>
      </c>
      <c r="D9" s="39" t="s">
        <v>31</v>
      </c>
      <c r="E9" s="9"/>
    </row>
    <row r="10" spans="1:5" ht="15" customHeight="1" x14ac:dyDescent="0.25">
      <c r="A10" s="9"/>
      <c r="B10" s="73" t="s">
        <v>139</v>
      </c>
      <c r="C10" s="26">
        <f>'5.1.a. § 10-tillæg'!E10</f>
        <v>17652.563777720003</v>
      </c>
      <c r="D10" s="39" t="s">
        <v>31</v>
      </c>
      <c r="E10" s="9"/>
    </row>
    <row r="11" spans="1:5" ht="15" customHeight="1" x14ac:dyDescent="0.25">
      <c r="A11" s="9"/>
      <c r="B11" s="73" t="s">
        <v>140</v>
      </c>
      <c r="C11" s="26">
        <f>'5.1.a. § 10-tillæg'!E11</f>
        <v>0</v>
      </c>
      <c r="D11" s="39" t="s">
        <v>31</v>
      </c>
      <c r="E11" s="9"/>
    </row>
    <row r="12" spans="1:5" ht="15" customHeight="1" x14ac:dyDescent="0.25">
      <c r="A12" s="9"/>
      <c r="B12" s="73" t="s">
        <v>149</v>
      </c>
      <c r="C12" s="74">
        <v>91549</v>
      </c>
      <c r="D12" s="39" t="s">
        <v>31</v>
      </c>
      <c r="E12" s="9"/>
    </row>
    <row r="13" spans="1:5" ht="15" customHeight="1" x14ac:dyDescent="0.25">
      <c r="A13" s="9"/>
      <c r="B13" s="75"/>
      <c r="C13" s="74"/>
      <c r="D13" s="39" t="s">
        <v>31</v>
      </c>
      <c r="E13" s="9"/>
    </row>
    <row r="14" spans="1:5" ht="15" customHeight="1" x14ac:dyDescent="0.25">
      <c r="A14" s="9"/>
      <c r="B14" s="75"/>
      <c r="C14" s="74"/>
      <c r="D14" s="39" t="s">
        <v>31</v>
      </c>
      <c r="E14" s="9"/>
    </row>
    <row r="15" spans="1:5" ht="15" customHeight="1" x14ac:dyDescent="0.25">
      <c r="A15" s="9"/>
      <c r="B15" s="75"/>
      <c r="C15" s="74"/>
      <c r="D15" s="39" t="s">
        <v>31</v>
      </c>
      <c r="E15" s="9"/>
    </row>
    <row r="16" spans="1:5" ht="15" customHeight="1" x14ac:dyDescent="0.25">
      <c r="A16" s="9"/>
      <c r="B16" s="75"/>
      <c r="C16" s="74"/>
      <c r="D16" s="39" t="s">
        <v>31</v>
      </c>
      <c r="E16" s="9"/>
    </row>
    <row r="17" spans="1:5" ht="15" customHeight="1" x14ac:dyDescent="0.25">
      <c r="A17" s="9"/>
      <c r="B17" s="75"/>
      <c r="C17" s="74"/>
      <c r="D17" s="39" t="s">
        <v>31</v>
      </c>
      <c r="E17" s="9"/>
    </row>
    <row r="18" spans="1:5" ht="15" customHeight="1" x14ac:dyDescent="0.25">
      <c r="A18" s="9"/>
      <c r="B18" s="75"/>
      <c r="C18" s="74"/>
      <c r="D18" s="39" t="s">
        <v>31</v>
      </c>
      <c r="E18" s="9"/>
    </row>
    <row r="19" spans="1:5" ht="15" customHeight="1" x14ac:dyDescent="0.25">
      <c r="A19" s="9"/>
      <c r="B19" s="75"/>
      <c r="C19" s="74"/>
      <c r="D19" s="39" t="s">
        <v>31</v>
      </c>
      <c r="E19" s="9"/>
    </row>
    <row r="20" spans="1:5" ht="15" customHeight="1" x14ac:dyDescent="0.25">
      <c r="A20" s="9"/>
      <c r="B20" s="18" t="s">
        <v>48</v>
      </c>
      <c r="C20" s="76">
        <f>SUM(C9:C19)</f>
        <v>109201.56377772</v>
      </c>
      <c r="D20" s="77" t="s">
        <v>31</v>
      </c>
      <c r="E20" s="9"/>
    </row>
    <row r="21" spans="1:5" ht="15" customHeight="1" x14ac:dyDescent="0.25">
      <c r="A21" s="9"/>
      <c r="B21" s="78"/>
      <c r="C21" s="79"/>
      <c r="D21" s="79"/>
      <c r="E21" s="9"/>
    </row>
    <row r="22" spans="1:5" ht="15" customHeight="1" x14ac:dyDescent="0.25">
      <c r="A22" s="9"/>
      <c r="B22" s="120" t="s">
        <v>39</v>
      </c>
      <c r="C22" s="121"/>
      <c r="D22" s="122"/>
      <c r="E22" s="9"/>
    </row>
    <row r="23" spans="1:5" ht="15" customHeight="1" x14ac:dyDescent="0.25">
      <c r="A23" s="9"/>
      <c r="B23" s="80" t="s">
        <v>49</v>
      </c>
      <c r="C23" s="26">
        <v>0</v>
      </c>
      <c r="D23" s="39" t="s">
        <v>31</v>
      </c>
      <c r="E23" s="9"/>
    </row>
    <row r="24" spans="1:5" ht="15" customHeight="1" x14ac:dyDescent="0.25">
      <c r="A24" s="9"/>
      <c r="B24" s="80" t="s">
        <v>50</v>
      </c>
      <c r="C24" s="26">
        <v>0</v>
      </c>
      <c r="D24" s="39" t="s">
        <v>31</v>
      </c>
      <c r="E24" s="9"/>
    </row>
    <row r="25" spans="1:5" ht="15" customHeight="1" x14ac:dyDescent="0.25">
      <c r="A25" s="9"/>
      <c r="B25" s="18" t="s">
        <v>48</v>
      </c>
      <c r="C25" s="76">
        <f>SUM(C23:C24)</f>
        <v>0</v>
      </c>
      <c r="D25" s="77" t="s">
        <v>31</v>
      </c>
      <c r="E25" s="9"/>
    </row>
    <row r="26" spans="1:5" ht="15" customHeight="1" x14ac:dyDescent="0.25">
      <c r="A26" s="9"/>
      <c r="B26" s="9"/>
      <c r="C26" s="9"/>
      <c r="D26" s="9"/>
      <c r="E26" s="9"/>
    </row>
    <row r="27" spans="1:5" ht="15" customHeight="1" x14ac:dyDescent="0.25">
      <c r="A27" s="9"/>
      <c r="B27" s="9"/>
      <c r="C27" s="9"/>
      <c r="D27" s="9"/>
      <c r="E27" s="9"/>
    </row>
  </sheetData>
  <sheetProtection algorithmName="SHA-512" hashValue="Ud7MO4a9IyTSYX4gqx37mfz7c+0flW/dJ/mxKRlRYpmtjn1rfiCKGlEFJSVQoY11TTCAGFUcZm6l0VJzwtvgSQ==" saltValue="xdVYlWR1Bq8BP+ITSxe/Z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customWidth="1"/>
    <col min="2" max="2" width="30.7109375" customWidth="1"/>
    <col min="3" max="5" width="12.570312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9.5" customHeight="1" x14ac:dyDescent="0.25">
      <c r="A3" s="9"/>
      <c r="B3" s="114" t="s">
        <v>100</v>
      </c>
      <c r="C3" s="114"/>
      <c r="D3" s="114"/>
      <c r="E3" s="114"/>
      <c r="F3" s="114"/>
      <c r="G3" s="9"/>
    </row>
    <row r="4" spans="1:7" ht="19.5" customHeight="1" x14ac:dyDescent="0.25">
      <c r="A4" s="9"/>
      <c r="B4" s="114"/>
      <c r="C4" s="114"/>
      <c r="D4" s="114"/>
      <c r="E4" s="114"/>
      <c r="F4" s="114"/>
      <c r="G4" s="9"/>
    </row>
    <row r="5" spans="1:7" ht="19.5" customHeight="1" x14ac:dyDescent="0.25">
      <c r="A5" s="9"/>
      <c r="B5" s="114"/>
      <c r="C5" s="114"/>
      <c r="D5" s="114"/>
      <c r="E5" s="114"/>
      <c r="F5" s="114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51.75" customHeight="1" x14ac:dyDescent="0.25">
      <c r="A8" s="9"/>
      <c r="B8" s="81" t="s">
        <v>126</v>
      </c>
      <c r="C8" s="82" t="s">
        <v>101</v>
      </c>
      <c r="D8" s="83" t="s">
        <v>102</v>
      </c>
      <c r="E8" s="83" t="s">
        <v>103</v>
      </c>
      <c r="F8" s="20"/>
      <c r="G8" s="9"/>
    </row>
    <row r="9" spans="1:7" ht="15" customHeight="1" x14ac:dyDescent="0.25">
      <c r="A9" s="9"/>
      <c r="B9" s="73" t="s">
        <v>138</v>
      </c>
      <c r="C9" s="26">
        <v>2205601.0892464998</v>
      </c>
      <c r="D9" s="26">
        <v>1498787</v>
      </c>
      <c r="E9" s="26">
        <f>MAX(D9-C9,0)</f>
        <v>0</v>
      </c>
      <c r="F9" s="39" t="s">
        <v>31</v>
      </c>
      <c r="G9" s="9"/>
    </row>
    <row r="10" spans="1:7" ht="15" customHeight="1" x14ac:dyDescent="0.25">
      <c r="A10" s="9"/>
      <c r="B10" s="73" t="s">
        <v>139</v>
      </c>
      <c r="C10" s="26">
        <v>107573.43622228</v>
      </c>
      <c r="D10" s="26">
        <v>125226</v>
      </c>
      <c r="E10" s="26">
        <f t="shared" ref="E10:E19" si="0">MAX(D10-C10,0)</f>
        <v>17652.563777720003</v>
      </c>
      <c r="F10" s="39" t="s">
        <v>31</v>
      </c>
      <c r="G10" s="9"/>
    </row>
    <row r="11" spans="1:7" ht="15" customHeight="1" x14ac:dyDescent="0.25">
      <c r="A11" s="9"/>
      <c r="B11" s="73" t="s">
        <v>140</v>
      </c>
      <c r="C11" s="26">
        <v>357491.91085842001</v>
      </c>
      <c r="D11" s="26">
        <v>38229</v>
      </c>
      <c r="E11" s="26">
        <f t="shared" si="0"/>
        <v>0</v>
      </c>
      <c r="F11" s="39" t="s">
        <v>31</v>
      </c>
      <c r="G11" s="9"/>
    </row>
    <row r="12" spans="1:7" ht="15" hidden="1" customHeight="1" x14ac:dyDescent="0.25">
      <c r="A12" s="9"/>
      <c r="B12" s="73"/>
      <c r="C12" s="26"/>
      <c r="D12" s="26"/>
      <c r="E12" s="26">
        <f t="shared" si="0"/>
        <v>0</v>
      </c>
      <c r="F12" s="39" t="s">
        <v>31</v>
      </c>
      <c r="G12" s="9"/>
    </row>
    <row r="13" spans="1:7" ht="15" hidden="1" customHeight="1" x14ac:dyDescent="0.25">
      <c r="A13" s="9"/>
      <c r="B13" s="75"/>
      <c r="C13" s="26"/>
      <c r="D13" s="26"/>
      <c r="E13" s="26">
        <f t="shared" si="0"/>
        <v>0</v>
      </c>
      <c r="F13" s="39" t="s">
        <v>31</v>
      </c>
      <c r="G13" s="9"/>
    </row>
    <row r="14" spans="1:7" ht="15" hidden="1" customHeight="1" x14ac:dyDescent="0.25">
      <c r="A14" s="9"/>
      <c r="B14" s="75"/>
      <c r="C14" s="26"/>
      <c r="D14" s="26"/>
      <c r="E14" s="26">
        <f t="shared" si="0"/>
        <v>0</v>
      </c>
      <c r="F14" s="39" t="s">
        <v>31</v>
      </c>
      <c r="G14" s="9"/>
    </row>
    <row r="15" spans="1:7" ht="15" hidden="1" customHeight="1" x14ac:dyDescent="0.25">
      <c r="A15" s="9"/>
      <c r="B15" s="75"/>
      <c r="C15" s="26"/>
      <c r="D15" s="26"/>
      <c r="E15" s="26">
        <f t="shared" si="0"/>
        <v>0</v>
      </c>
      <c r="F15" s="39" t="s">
        <v>31</v>
      </c>
      <c r="G15" s="9"/>
    </row>
    <row r="16" spans="1:7" ht="15" hidden="1" customHeight="1" x14ac:dyDescent="0.25">
      <c r="A16" s="9"/>
      <c r="B16" s="75"/>
      <c r="C16" s="26"/>
      <c r="D16" s="26"/>
      <c r="E16" s="26">
        <f t="shared" si="0"/>
        <v>0</v>
      </c>
      <c r="F16" s="39" t="s">
        <v>31</v>
      </c>
      <c r="G16" s="9"/>
    </row>
    <row r="17" spans="1:7" ht="15" hidden="1" customHeight="1" x14ac:dyDescent="0.25">
      <c r="A17" s="9"/>
      <c r="B17" s="75"/>
      <c r="C17" s="26"/>
      <c r="D17" s="26"/>
      <c r="E17" s="26">
        <f t="shared" si="0"/>
        <v>0</v>
      </c>
      <c r="F17" s="39" t="s">
        <v>31</v>
      </c>
      <c r="G17" s="9"/>
    </row>
    <row r="18" spans="1:7" ht="15" hidden="1" customHeight="1" x14ac:dyDescent="0.25">
      <c r="A18" s="9"/>
      <c r="B18" s="75"/>
      <c r="C18" s="26"/>
      <c r="D18" s="26"/>
      <c r="E18" s="26">
        <f t="shared" si="0"/>
        <v>0</v>
      </c>
      <c r="F18" s="39" t="s">
        <v>31</v>
      </c>
      <c r="G18" s="9"/>
    </row>
    <row r="19" spans="1:7" ht="15" hidden="1" customHeight="1" x14ac:dyDescent="0.25">
      <c r="A19" s="9"/>
      <c r="B19" s="75"/>
      <c r="C19" s="26"/>
      <c r="D19" s="26"/>
      <c r="E19" s="26">
        <f t="shared" si="0"/>
        <v>0</v>
      </c>
      <c r="F19" s="39" t="s">
        <v>31</v>
      </c>
      <c r="G19" s="9"/>
    </row>
    <row r="20" spans="1:7" ht="15" customHeight="1" x14ac:dyDescent="0.25">
      <c r="A20" s="9"/>
      <c r="B20" s="18"/>
      <c r="C20" s="76"/>
      <c r="D20" s="76"/>
      <c r="E20" s="76"/>
      <c r="F20" s="77"/>
      <c r="G20" s="9"/>
    </row>
    <row r="21" spans="1:7" ht="39.75" customHeight="1" x14ac:dyDescent="0.25">
      <c r="A21" s="9"/>
      <c r="B21" s="115" t="s">
        <v>104</v>
      </c>
      <c r="C21" s="116"/>
      <c r="D21" s="116"/>
      <c r="E21" s="116"/>
      <c r="F21" s="117"/>
      <c r="G21" s="9"/>
    </row>
    <row r="22" spans="1:7" ht="15" customHeight="1" x14ac:dyDescent="0.25">
      <c r="A22" s="9"/>
      <c r="B22" s="84"/>
      <c r="C22" s="79"/>
      <c r="D22" s="79"/>
      <c r="E22" s="79"/>
      <c r="F22" s="79"/>
      <c r="G22" s="9"/>
    </row>
    <row r="23" spans="1:7" ht="15" customHeight="1" x14ac:dyDescent="0.25">
      <c r="A23" s="9"/>
      <c r="B23" s="84"/>
      <c r="C23" s="79"/>
      <c r="D23" s="79"/>
      <c r="E23" s="79"/>
      <c r="F23" s="79"/>
      <c r="G23" s="9"/>
    </row>
  </sheetData>
  <sheetProtection algorithmName="SHA-512" hashValue="aNQI2yvdwJ5sI+Ny7w6cKThAsRXNxekZxgxOl4FQpI1athGPgWlZUSD+QQrvY9bKBsJX3A879H2JPwNJJ09uXQ==" saltValue="kwI/TQ/AQP0kqOlM1hy5gg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51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8" t="s">
        <v>32</v>
      </c>
      <c r="C8" s="19"/>
      <c r="D8" s="19"/>
      <c r="E8" s="19"/>
      <c r="F8" s="20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88"/>
      <c r="C13" s="26"/>
      <c r="D13" s="39" t="s">
        <v>31</v>
      </c>
      <c r="E13" s="26"/>
      <c r="F13" s="39" t="s">
        <v>31</v>
      </c>
      <c r="G13" s="9"/>
    </row>
    <row r="14" spans="1:7" ht="15" customHeight="1" x14ac:dyDescent="0.25">
      <c r="A14" s="9"/>
      <c r="B14" s="88"/>
      <c r="C14" s="26"/>
      <c r="D14" s="39" t="s">
        <v>31</v>
      </c>
      <c r="E14" s="26"/>
      <c r="F14" s="39" t="s">
        <v>31</v>
      </c>
      <c r="G14" s="9"/>
    </row>
    <row r="15" spans="1:7" ht="15" customHeight="1" x14ac:dyDescent="0.25">
      <c r="A15" s="9"/>
      <c r="B15" s="88"/>
      <c r="C15" s="26"/>
      <c r="D15" s="39" t="s">
        <v>31</v>
      </c>
      <c r="E15" s="26"/>
      <c r="F15" s="39" t="s">
        <v>31</v>
      </c>
      <c r="G15" s="9"/>
    </row>
    <row r="16" spans="1:7" ht="15" customHeight="1" x14ac:dyDescent="0.25">
      <c r="A16" s="9"/>
      <c r="B16" s="88"/>
      <c r="C16" s="26"/>
      <c r="D16" s="39" t="s">
        <v>31</v>
      </c>
      <c r="E16" s="26"/>
      <c r="F16" s="39" t="s">
        <v>31</v>
      </c>
      <c r="G16" s="9"/>
    </row>
    <row r="17" spans="1:7" ht="15" customHeight="1" x14ac:dyDescent="0.25">
      <c r="A17" s="9"/>
      <c r="B17" s="88"/>
      <c r="C17" s="26"/>
      <c r="D17" s="39" t="s">
        <v>31</v>
      </c>
      <c r="E17" s="26"/>
      <c r="F17" s="39" t="s">
        <v>31</v>
      </c>
      <c r="G17" s="9"/>
    </row>
    <row r="18" spans="1:7" ht="15" customHeight="1" x14ac:dyDescent="0.25">
      <c r="A18" s="9"/>
      <c r="B18" s="18" t="s">
        <v>105</v>
      </c>
      <c r="C18" s="76">
        <f>SUM(C10:C17)</f>
        <v>0</v>
      </c>
      <c r="D18" s="77" t="s">
        <v>31</v>
      </c>
      <c r="E18" s="76">
        <f>SUM(E10:E17)</f>
        <v>0</v>
      </c>
      <c r="F18" s="77" t="s">
        <v>31</v>
      </c>
      <c r="G18" s="9"/>
    </row>
    <row r="19" spans="1:7" ht="15" customHeight="1" x14ac:dyDescent="0.25">
      <c r="A19" s="9"/>
      <c r="B19" s="88" t="s">
        <v>35</v>
      </c>
      <c r="C19" s="26">
        <f>-C18*'8. Nøgletal'!C23</f>
        <v>0</v>
      </c>
      <c r="D19" s="39" t="s">
        <v>31</v>
      </c>
      <c r="E19" s="26">
        <f>-E18*'8. Nøgletal'!C23</f>
        <v>0</v>
      </c>
      <c r="F19" s="39" t="s">
        <v>31</v>
      </c>
      <c r="G19" s="9"/>
    </row>
    <row r="20" spans="1:7" ht="15" customHeight="1" x14ac:dyDescent="0.25">
      <c r="A20" s="9"/>
      <c r="B20" s="88" t="s">
        <v>36</v>
      </c>
      <c r="C20" s="26">
        <f>-C18*'8. Nøgletal'!C19</f>
        <v>0</v>
      </c>
      <c r="D20" s="39" t="s">
        <v>31</v>
      </c>
      <c r="E20" s="26">
        <f>-E18*'8. Nøgletal'!C14</f>
        <v>0</v>
      </c>
      <c r="F20" s="39" t="s">
        <v>31</v>
      </c>
      <c r="G20" s="9"/>
    </row>
    <row r="21" spans="1:7" ht="15" customHeight="1" x14ac:dyDescent="0.25">
      <c r="A21" s="9"/>
      <c r="B21" s="88" t="s">
        <v>37</v>
      </c>
      <c r="C21" s="26">
        <f>SUM(C18:C20)*'8. Nøgletal'!C9</f>
        <v>0</v>
      </c>
      <c r="D21" s="39" t="s">
        <v>31</v>
      </c>
      <c r="E21" s="26">
        <f>SUM(E18:E20)*'8. Nøgletal'!C9</f>
        <v>0</v>
      </c>
      <c r="F21" s="39" t="s">
        <v>31</v>
      </c>
      <c r="G21" s="9"/>
    </row>
    <row r="22" spans="1:7" ht="26.25" customHeight="1" x14ac:dyDescent="0.25">
      <c r="A22" s="9"/>
      <c r="B22" s="81" t="s">
        <v>106</v>
      </c>
      <c r="C22" s="76">
        <f>SUM(C18:C21)</f>
        <v>0</v>
      </c>
      <c r="D22" s="77" t="s">
        <v>31</v>
      </c>
      <c r="E22" s="76">
        <f>SUM(E18:E21)</f>
        <v>0</v>
      </c>
      <c r="F22" s="77" t="s">
        <v>31</v>
      </c>
      <c r="G22" s="9"/>
    </row>
    <row r="23" spans="1:7" ht="15" customHeight="1" x14ac:dyDescent="0.25">
      <c r="A23" s="9"/>
      <c r="B23" s="9"/>
      <c r="C23" s="9"/>
      <c r="D23" s="9"/>
      <c r="E23" s="9"/>
      <c r="F23" s="9"/>
      <c r="G23" s="9"/>
    </row>
    <row r="24" spans="1:7" ht="15" customHeight="1" x14ac:dyDescent="0.25">
      <c r="A24" s="9"/>
      <c r="B24" s="9"/>
      <c r="C24" s="9"/>
      <c r="D24" s="9"/>
      <c r="E24" s="9"/>
      <c r="F24" s="9"/>
      <c r="G24" s="9"/>
    </row>
  </sheetData>
  <sheetProtection algorithmName="SHA-512" hashValue="nqqbDrAe3nMKQoF5IKUgBvib0PI0L/FINAStVTZWqH1sDWMkoP1/LKom1bIFgXYDijPn8MEsaL9LbZCwKqNGuQ==" saltValue="qq1kTLee6CGjJanDDB8eK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customWidth="1"/>
    <col min="2" max="2" width="38.140625" customWidth="1"/>
    <col min="3" max="3" width="13.7109375" customWidth="1"/>
    <col min="4" max="4" width="3.140625" customWidth="1"/>
    <col min="5" max="5" width="13.7109375" customWidth="1"/>
    <col min="6" max="6" width="3.140625" customWidth="1"/>
    <col min="7" max="7" width="5.28515625" customWidth="1"/>
  </cols>
  <sheetData>
    <row r="1" spans="1:7" ht="15" customHeight="1" x14ac:dyDescent="0.25">
      <c r="A1" s="9"/>
      <c r="B1" s="9"/>
      <c r="C1" s="9"/>
      <c r="D1" s="9"/>
      <c r="E1" s="9"/>
      <c r="F1" s="9"/>
      <c r="G1" s="9"/>
    </row>
    <row r="2" spans="1:7" ht="15" customHeight="1" x14ac:dyDescent="0.25">
      <c r="A2" s="9"/>
      <c r="B2" s="9"/>
      <c r="C2" s="9"/>
      <c r="D2" s="9"/>
      <c r="E2" s="9"/>
      <c r="F2" s="9"/>
      <c r="G2" s="9"/>
    </row>
    <row r="3" spans="1:7" ht="15" customHeight="1" x14ac:dyDescent="0.25">
      <c r="A3" s="9"/>
      <c r="B3" s="110" t="s">
        <v>55</v>
      </c>
      <c r="C3" s="110"/>
      <c r="D3" s="110"/>
      <c r="E3" s="110"/>
      <c r="F3" s="110"/>
      <c r="G3" s="9"/>
    </row>
    <row r="4" spans="1:7" ht="15" customHeight="1" x14ac:dyDescent="0.25">
      <c r="A4" s="9"/>
      <c r="B4" s="110"/>
      <c r="C4" s="110"/>
      <c r="D4" s="110"/>
      <c r="E4" s="110"/>
      <c r="F4" s="110"/>
      <c r="G4" s="9"/>
    </row>
    <row r="5" spans="1:7" ht="15" customHeight="1" x14ac:dyDescent="0.25">
      <c r="A5" s="9"/>
      <c r="B5" s="110"/>
      <c r="C5" s="110"/>
      <c r="D5" s="110"/>
      <c r="E5" s="110"/>
      <c r="F5" s="110"/>
      <c r="G5" s="9"/>
    </row>
    <row r="6" spans="1:7" ht="15" customHeight="1" x14ac:dyDescent="0.25">
      <c r="A6" s="9"/>
      <c r="B6" s="9"/>
      <c r="C6" s="9"/>
      <c r="D6" s="9"/>
      <c r="E6" s="9"/>
      <c r="F6" s="9"/>
      <c r="G6" s="9"/>
    </row>
    <row r="7" spans="1:7" ht="15" customHeight="1" x14ac:dyDescent="0.25">
      <c r="A7" s="9"/>
      <c r="B7" s="9"/>
      <c r="C7" s="9"/>
      <c r="D7" s="9"/>
      <c r="E7" s="9"/>
      <c r="F7" s="9"/>
      <c r="G7" s="9"/>
    </row>
    <row r="8" spans="1:7" ht="15" customHeight="1" x14ac:dyDescent="0.25">
      <c r="A8" s="9"/>
      <c r="B8" s="120" t="s">
        <v>18</v>
      </c>
      <c r="C8" s="121"/>
      <c r="D8" s="121"/>
      <c r="E8" s="121"/>
      <c r="F8" s="122"/>
      <c r="G8" s="9"/>
    </row>
    <row r="9" spans="1:7" ht="15" customHeight="1" x14ac:dyDescent="0.25">
      <c r="A9" s="9"/>
      <c r="B9" s="85" t="s">
        <v>52</v>
      </c>
      <c r="C9" s="28" t="s">
        <v>53</v>
      </c>
      <c r="D9" s="86"/>
      <c r="E9" s="28" t="s">
        <v>54</v>
      </c>
      <c r="F9" s="87"/>
      <c r="G9" s="9"/>
    </row>
    <row r="10" spans="1:7" ht="15" customHeight="1" x14ac:dyDescent="0.25">
      <c r="A10" s="9"/>
      <c r="B10" s="88"/>
      <c r="C10" s="26"/>
      <c r="D10" s="39" t="s">
        <v>31</v>
      </c>
      <c r="E10" s="26"/>
      <c r="F10" s="39" t="s">
        <v>31</v>
      </c>
      <c r="G10" s="9"/>
    </row>
    <row r="11" spans="1:7" ht="15" customHeight="1" x14ac:dyDescent="0.25">
      <c r="A11" s="9"/>
      <c r="B11" s="88"/>
      <c r="C11" s="26"/>
      <c r="D11" s="39" t="s">
        <v>31</v>
      </c>
      <c r="E11" s="26"/>
      <c r="F11" s="39" t="s">
        <v>31</v>
      </c>
      <c r="G11" s="9"/>
    </row>
    <row r="12" spans="1:7" ht="15" customHeight="1" x14ac:dyDescent="0.25">
      <c r="A12" s="9"/>
      <c r="B12" s="88"/>
      <c r="C12" s="26"/>
      <c r="D12" s="39" t="s">
        <v>31</v>
      </c>
      <c r="E12" s="26"/>
      <c r="F12" s="39" t="s">
        <v>31</v>
      </c>
      <c r="G12" s="9"/>
    </row>
    <row r="13" spans="1:7" ht="15" customHeight="1" x14ac:dyDescent="0.25">
      <c r="A13" s="9"/>
      <c r="B13" s="18" t="s">
        <v>107</v>
      </c>
      <c r="C13" s="76">
        <f>SUM(C10:C12)</f>
        <v>0</v>
      </c>
      <c r="D13" s="77" t="s">
        <v>31</v>
      </c>
      <c r="E13" s="76">
        <f>SUM(E10:E12)</f>
        <v>0</v>
      </c>
      <c r="F13" s="77" t="s">
        <v>31</v>
      </c>
      <c r="G13" s="9"/>
    </row>
    <row r="14" spans="1:7" ht="15" customHeight="1" x14ac:dyDescent="0.25">
      <c r="A14" s="9"/>
      <c r="B14" s="9"/>
      <c r="C14" s="9"/>
      <c r="D14" s="9"/>
      <c r="E14" s="9"/>
      <c r="F14" s="9"/>
      <c r="G14" s="9"/>
    </row>
    <row r="15" spans="1:7" ht="15" customHeight="1" x14ac:dyDescent="0.25">
      <c r="A15" s="9"/>
      <c r="B15" s="89"/>
      <c r="C15" s="89"/>
      <c r="D15" s="89"/>
      <c r="E15" s="89"/>
      <c r="F15" s="89"/>
      <c r="G15" s="9"/>
    </row>
  </sheetData>
  <sheetProtection algorithmName="SHA-512" hashValue="CCVliDDoqZpMwv4jGsI/sX+YkVI/p6Z9+2Kde6SokSdPfGxnyC2Yc5JZNQwaRuo7SH4Ewz3mxH3olFYc8ksilA==" saltValue="LcD1CmQHK705uhddIX1vd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2026-08-19T12:58:02Z</dcterms:modified>
</cp:coreProperties>
</file>