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Egedal AS (S01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E16" i="40" l="1"/>
  <c r="E12" i="40"/>
  <c r="C14" i="19" l="1"/>
  <c r="E28" i="32" l="1"/>
  <c r="E32" i="32" l="1"/>
  <c r="C30" i="2" s="1"/>
  <c r="E20" i="32"/>
  <c r="E12" i="32"/>
  <c r="E38" i="32" s="1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G35" i="36" s="1"/>
  <c r="G44" i="30"/>
  <c r="C14" i="15"/>
  <c r="C19" i="2" l="1"/>
  <c r="C20" i="2" s="1"/>
  <c r="C33" i="2" s="1"/>
  <c r="G46" i="30"/>
  <c r="C9" i="15" l="1"/>
  <c r="C12" i="15" s="1"/>
  <c r="G52" i="30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<sst xmlns="http://schemas.openxmlformats.org/spreadsheetml/2006/main" count="690" uniqueCount="278">
  <si>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</si>
  <si>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</si>
  <si>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</si>
  <si>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</si>
  <si>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</si>
  <si>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</si>
  <si>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</si>
  <si>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</si>
  <si>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</si>
  <si>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</si>
  <si>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</si>
  <si>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</si>
  <si>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</si>
  <si>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</si>
  <si>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</si>
  <si>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</si>
  <si>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</si>
  <si>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</si>
  <si>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</si>
  <si>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</si>
  <si>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</si>
  <si>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</si>
  <si>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</si>
  <si>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</si>
  <si>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</si>
  <si>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</si>
  <si>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</si>
  <si>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</si>
  <si>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</si>
  <si>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</si>
  <si>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</si>
  <si>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</si>
  <si>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</si>
  <si>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</si>
  <si>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</si>
  <si>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</si>
  <si>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</si>
  <si>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</si>
  <si>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</si>
  <si>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</si>
  <si>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</si>
  <si>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</si>
  <si>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</si>
  <si>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</si>
  <si>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</si>
  <si>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</si>
  <si>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</si>
  <si>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</si>
  <si>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</si>
  <si>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</si>
  <si>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</si>
  <si>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</si>
  <si>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</si>
  <si>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</si>
  <si>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</si>
  <si>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</si>
  <si>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</si>
  <si>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</si>
  <si>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</si>
  <si>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</si>
  <si>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</si>
  <si>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</si>
  <si>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</si>
  <si>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</si>
  <si>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</si>
  <si>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</si>
  <si>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</si>
  <si>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</si>
  <si>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</si>
  <si>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</si>
  <si>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</si>
  <si>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</si>
  <si>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</si>
  <si>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</si>
  <si>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</si>
  <si>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</si>
  <si>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</si>
  <si>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</si>
  <si>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</si>
  <si>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</si>
  <si>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</si>
  <si>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</si>
  <si>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</si>
  <si>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</si>
  <si>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</si>
  <si>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</si>
  <si>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</si>
  <si>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</si>
  <si>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</si>
  <si>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</si>
  <si>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</si>
  <si>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</si>
  <si>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</si>
  <si>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</si>
  <si>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</si>
  <si>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</si>
  <si>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</si>
  <si>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</si>
  <si>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</si>
  <si>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</si>
  <si>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</si>
  <si>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</si>
  <si>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</si>
  <si>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</si>
  <si>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</si>
  <si>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</si>
  <si>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</si>
  <si>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</si>
  <si>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</si>
  <si>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</si>
  <si>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</si>
  <si>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</si>
  <si>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</si>
  <si>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</si>
  <si>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</si>
  <si>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</si>
  <si>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</si>
  <si>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</si>
  <si>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</si>
  <si>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</si>
  <si>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</si>
  <si>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</si>
  <si>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</si>
  <si>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</si>
  <si>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</si>
  <si>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</si>
  <si>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</si>
  <si>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</si>
  <si>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</si>
  <si>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</si>
  <si>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</si>
  <si>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</si>
  <si>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</si>
  <si>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</si>
  <si>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</si>
  <si>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</si>
  <si>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</si>
  <si>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</si>
  <si>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</si>
  <si>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</si>
  <si>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</si>
  <si>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</si>
  <si>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</si>
  <si>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</si>
  <si>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</si>
  <si>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</si>
  <si>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</si>
  <si>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</si>
  <si>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</si>
  <si>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</si>
  <si>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</si>
  <si>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</si>
  <si>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</si>
  <si>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</si>
  <si>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</si>
  <si>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</si>
  <si>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</si>
  <si>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</si>
  <si>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</si>
  <si>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</si>
  <si>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</si>
  <si>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</si>
  <si>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</si>
  <si>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</si>
  <si>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</si>
  <si>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</si>
  <si>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</si>
  <si>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</si>
  <si>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</si>
  <si>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</si>
  <si>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</si>
  <si>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</si>
  <si>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</si>
  <si>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</si>
  <si>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</si>
  <si>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</si>
  <si>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</si>
  <si>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</si>
  <si>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</si>
  <si>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</si>
  <si>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</si>
  <si>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</si>
  <si>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</si>
  <si>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</si>
  <si>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</si>
  <si>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</si>
  <si>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</si>
  <si>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</si>
  <si>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</si>
  <si>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</si>
  <si>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</si>
  <si>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</si>
  <si>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</si>
  <si>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</si>
  <si>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</si>
  <si>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</si>
  <si>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</si>
  <si>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</si>
  <si>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</si>
  <si>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</si>
  <si>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</si>
  <si>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</si>
  <si>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</si>
  <si>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</si>
  <si>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</si>
  <si>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</si>
  <si>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</si>
  <si>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</si>
  <si>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</si>
  <si>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</si>
  <si>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</si>
  <si>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</si>
  <si>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</si>
  <si>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</si>
  <si>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</si>
  <si>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</si>
  <si>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</si>
  <si>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</si>
  <si>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</si>
  <si>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</si>
  <si>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</si>
  <si>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</si>
  <si>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</si>
  <si>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</si>
  <si>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</si>
  <si>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</si>
  <si>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</si>
  <si>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</si>
  <si>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</si>
  <si>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</si>
  <si>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</si>
  <si>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</si>
  <si>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</si>
  <si>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</si>
  <si>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</si>
  <si>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</si>
  <si>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</si>
  <si>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</si>
  <si>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</si>
  <si>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</si>
  <si>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</si>
  <si>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</si>
  <si>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</si>
  <si>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</si>
  <si>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</si>
  <si>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</si>
  <si>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</si>
  <si>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</si>
  <si>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</si>
  <si>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</si>
  <si>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</si>
  <si>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</si>
  <si>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</si>
  <si>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</si>
  <si>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</si>
  <si>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</si>
  <si>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</si>
  <si>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</si>
  <si>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</si>
  <si>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</si>
  <si>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</si>
  <si>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</si>
  <si>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</si>
  <si>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</si>
  <si>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</si>
  <si>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</si>
  <si>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</si>
  <si>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</si>
  <si>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</si>
  <si>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</si>
  <si>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anlægsprojekter</t>
  </si>
  <si>
    <t>Flytning af forsyningsledninger</t>
  </si>
  <si>
    <t>Udvidelse af forsyningsområdet</t>
  </si>
  <si>
    <t>Ingen engangstillæg</t>
  </si>
  <si>
    <t>Yderligere opkrævningsret efter § 17, stk. 10 - 2017</t>
  </si>
  <si>
    <t>Yderligere opkrævningsret efter § 17, stk. 10 - 2018</t>
  </si>
  <si>
    <t>Periodevise driftsomkostninger i alt i 2018-prisniveau</t>
  </si>
  <si>
    <t>Ingen bortfald eller nedsættelse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</si>
</sst>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266</v>
      </c>
      <c r="C10" s="9">
        <v>490102</v>
      </c>
      <c r="D10" s="14" t="s">
        <v>3</v>
      </c>
      <c r="E10" s="1"/>
      <c r="F10" s="1"/>
    </row>
    <row r="11" spans="1:6" x14ac:dyDescent="0.25">
      <c r="A11" s="1"/>
      <c r="B11" s="54" t="s">
        <v>267</v>
      </c>
      <c r="C11" s="9">
        <v>67039</v>
      </c>
      <c r="D11" s="14" t="s">
        <v>3</v>
      </c>
      <c r="E11" s="1"/>
      <c r="F11" s="1"/>
    </row>
    <row r="12" spans="1:6" x14ac:dyDescent="0.25">
      <c r="A12" s="1"/>
      <c r="B12" s="54" t="s">
        <v>268</v>
      </c>
      <c r="C12" s="9">
        <v>4195937</v>
      </c>
      <c r="D12" s="14" t="s">
        <v>3</v>
      </c>
      <c r="E12" s="1"/>
      <c r="F12" s="1"/>
    </row>
    <row r="13" spans="1:6" x14ac:dyDescent="0.25">
      <c r="A13" s="1"/>
      <c r="B13" s="54" t="s">
        <v>269</v>
      </c>
      <c r="C13" s="9">
        <v>22603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4775681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4892918.4287600396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63967670.258435942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58597693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5369977.2584359422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68626556.726295158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55247963.340000004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13378593.386295155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69131716.418121889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57677183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11454533.418121889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274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275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6" spans="1:7" x14ac:dyDescent="0.25">
      <c r="A46" s="42"/>
      <c r="B46" s="42"/>
      <c r="C46" s="42"/>
      <c r="D46" s="42"/>
      <c r="E46" s="42"/>
      <c r="F46" s="42"/>
      <c r="G46" s="42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</sheetData>
  <sheetProtection algorithmName="SHA-512" hashValue="BY0vUUAE8EZBYf2cnKRHuUTgNHyhpqVPdcXkLsSds4OC6rp1RBkeWJjOFyrKaooAmeBGOQFz76nsJTHv5S4rNA==" saltValue="EiXjnzq+VlAH+OddHVgWhg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5307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-5307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-5307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270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271</v>
      </c>
      <c r="C11" s="22">
        <v>0</v>
      </c>
      <c r="D11" s="14" t="s">
        <v>3</v>
      </c>
      <c r="E11" s="9">
        <v>2410</v>
      </c>
      <c r="F11" s="14" t="s">
        <v>3</v>
      </c>
      <c r="G11" s="1"/>
    </row>
    <row r="12" spans="1:7" x14ac:dyDescent="0.25">
      <c r="A12" s="1"/>
      <c r="B12" s="25" t="s">
        <v>272</v>
      </c>
      <c r="C12" s="22">
        <v>42267</v>
      </c>
      <c r="D12" s="14" t="s">
        <v>3</v>
      </c>
      <c r="E12" s="9">
        <v>56037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42267</v>
      </c>
      <c r="D13" s="13" t="s">
        <v>3</v>
      </c>
      <c r="E13" s="12">
        <f>SUM(E10:E12)</f>
        <v>58447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42782.657399999996</v>
      </c>
      <c r="D14" s="13" t="s">
        <v>3</v>
      </c>
      <c r="E14" s="12">
        <f>E13*(1+'Fane 14. Nøgletal'!C13)</f>
        <v>59160.053399999997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tL+WbKLSjUqzNeF+eIJtGs7foKDcaWjxqHeUW6OiITIwKME43SCO+wef1qm65BY8GgyIiQGI/EBrCw0tieaZQ==" saltValue="wgUc8wjfhCPmzqVKekns+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276</v>
      </c>
      <c r="C9" s="110"/>
      <c r="D9" s="111"/>
      <c r="E9" s="9">
        <v>799230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-6488.4858230159107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-15984.6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Nøgletal'!C12)^3</f>
        <v>823573.54117365193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666040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-5407.1932954988142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-13320.800000000001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671293.83932733233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666040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-5407.1932954988142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-13320.800000000001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679483.62416712579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666040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-5407.1932954988142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-13320.800000000001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687773.32438196475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0veH7pl/rH+QVsvPjIiXPn13qVfPSwF6mnFB2i+WZaT3b+nlZtwQGGvDwpQZYMf4bXNYbZfyU5zNiZct1iJOZA==" saltValue="0mhxYf08wPUJzJST7C+Iu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dV9RTw1yy0/hnW4g3WzgGdPFU+Ie3xf5+mEMQcMpC4pPjkCKkrGFJ9E6mfM8yMC9ImVbDkVO/fkFiByMEKtRA==" saltValue="dHXroei6+TcPT3u3/+sq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63857061.384450294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42782.657399999996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59160.053399999997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1259227.8103454306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-529469.08039190446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-433946.74830050598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-1272744.6326766952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62982071.444226615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4892918.4287600396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823573.54117365193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-5307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68693256.414160311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62982071.444226615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768381.27161956474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-517553.03061398357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-430456.08065717667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-1212071.9315265385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61590371.673048481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4952612.0335909119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671293.83932733233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67214277.54596673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61590371.673048481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751402.53441119147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-506116.78506407549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-426993.49194437033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-1193120.5808411553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60215543.349610068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5013033.9004007215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679483.62416712579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65908060.874177918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60215543.349610068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734629.62886524282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-494819.1800623156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-423558.75629516988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-1174465.5439994133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58857329.498118415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5074192.91398561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687773.32438196475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64619295.736485988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64238157.906831138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214078.87710000001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380684.94090000005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1277208.5579791733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-536709.88713855774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-433381.42289158708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-1282977.5883298682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63857061.384450294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4840567.9723930862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1253108.8656742508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-630395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-1346716.5967018763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67973626.625815764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21727577.420105297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4875127.1650594948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532054.09170329582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21566444.986649036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2.8428621590137484E-9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1931623.0175000001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469961.36008298083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21465672.090030968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429313.44180061936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21450774.913600486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218296.23097887004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433381.42289158708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21654032.809205018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43304.605820279998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433946.74830050598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21522804.032858834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430456.08065717667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21349674.597218517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426993.49194437033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21177937.814758494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423558.75629516988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42813702.291597784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389604.69085353985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43166519.308757275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1420932.8283779216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789197.90282729303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44564723.683408298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147175.20035763996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790076.03343943844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44787082.760477938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388184.43423573009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1282977.5883298682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44756967.711629562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59881.806051479994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1272744.6326766952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44075342.964601398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1212071.9315265385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43386202.939678371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1193120.5808411553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42707837.96361503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1174465.5439994133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9.4815758008088991E-3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6.1815795480781141E-4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8.1184212592318988E-3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2020-08-31T06:33:29Z</dcterms:modified>
</cp:coreProperties>
</file>