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Fanø Vand AS (V045)\ØR2024\"/>
    </mc:Choice>
  </mc:AlternateContent>
  <xr:revisionPtr revIDLastSave="0" documentId="13_ncr:1_{FF69D5F3-6935-49C9-82A0-F7C02F1FAC0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<sst xmlns="http://schemas.openxmlformats.org/spreadsheetml/2006/main" count="346" uniqueCount="151">
  <si>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</si>
  <si>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</si>
  <si>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</si>
  <si>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</si>
  <si>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</si>
  <si>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</si>
  <si>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</si>
  <si>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</si>
  <si>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</si>
  <si>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</si>
  <si>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</si>
  <si>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</si>
  <si>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</si>
  <si>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</si>
  <si>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</si>
  <si>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</si>
  <si>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</si>
  <si>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</si>
  <si>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</si>
  <si>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</si>
  <si>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</si>
  <si>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</si>
  <si>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</si>
  <si>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</si>
  <si>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</si>
  <si>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</si>
  <si>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</si>
  <si>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</si>
  <si>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</si>
  <si>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</si>
  <si>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</si>
  <si>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</si>
  <si>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</si>
  <si>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</si>
  <si>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</si>
  <si>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</si>
  <si>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</si>
  <si>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</si>
  <si>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</si>
  <si>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</si>
  <si>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</si>
  <si>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</si>
  <si>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</si>
  <si>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</si>
  <si>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</si>
  <si>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</si>
  <si>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</si>
  <si>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</si>
  <si>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</si>
  <si>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</si>
  <si>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</si>
  <si>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</si>
  <si>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</si>
  <si>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</si>
  <si>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</si>
  <si>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</si>
  <si>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</si>
  <si>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</si>
  <si>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</si>
  <si>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</si>
  <si>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</si>
  <si>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</si>
  <si>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</si>
  <si>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</si>
  <si>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</si>
  <si>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</si>
  <si>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</si>
  <si>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</si>
  <si>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</si>
  <si>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</si>
  <si>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</si>
  <si>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</si>
  <si>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</si>
  <si>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</si>
  <si>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</si>
  <si>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</si>
  <si>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</si>
  <si>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</si>
  <si>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</si>
  <si>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</si>
  <si>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</si>
  <si>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</si>
  <si>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</si>
  <si>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</si>
  <si>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</si>
  <si>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</si>
  <si>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</si>
  <si>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</si>
  <si>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</si>
  <si>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</si>
  <si>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</si>
  <si>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</si>
  <si>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</si>
  <si>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</si>
  <si>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</si>
  <si>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</si>
  <si>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</si>
  <si>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</si>
  <si>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</si>
  <si>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</si>
  <si>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</si>
  <si>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</si>
  <si>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</si>
  <si>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</si>
  <si>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</si>
  <si>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</si>
  <si>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</si>
  <si>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</si>
  <si>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</si>
  <si>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</si>
  <si>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</si>
  <si>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</si>
  <si>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</si>
  <si>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</si>
  <si>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</si>
  <si>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</si>
  <si>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</si>
  <si>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</si>
  <si>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</si>
  <si>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</si>
  <si>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</si>
  <si>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</si>
  <si>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</si>
  <si>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</si>
  <si>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</si>
  <si>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</si>
  <si>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</si>
  <si>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</si>
  <si>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</si>
  <si>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</si>
  <si>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</si>
  <si>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</si>
  <si>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</si>
  <si>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</si>
  <si>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</si>
  <si>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</si>
  <si>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</si>
  <si>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</si>
  <si>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</si>
  <si>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Ejendomsskat</t>
  </si>
  <si>
    <t>PFAS</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</si>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</sst>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2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4" t="s">
        <v>4</v>
      </c>
      <c r="E6" s="74"/>
      <c r="F6" s="74"/>
      <c r="G6" s="74"/>
      <c r="H6" s="3"/>
      <c r="I6" s="1"/>
    </row>
    <row r="7" spans="1:9" ht="15" customHeight="1" x14ac:dyDescent="0.25">
      <c r="A7" s="1"/>
      <c r="B7" s="1"/>
      <c r="C7" s="3"/>
      <c r="D7" s="74"/>
      <c r="E7" s="74"/>
      <c r="F7" s="74"/>
      <c r="G7" s="74"/>
      <c r="H7" s="3"/>
      <c r="I7" s="1"/>
    </row>
    <row r="8" spans="1:9" ht="15.75" x14ac:dyDescent="0.25">
      <c r="A8" s="1"/>
      <c r="B8" s="1"/>
      <c r="C8" s="4"/>
      <c r="D8" s="79" t="s">
        <v>128</v>
      </c>
      <c r="E8" s="79"/>
      <c r="F8" s="79"/>
      <c r="G8" s="7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8" t="s">
        <v>5</v>
      </c>
      <c r="E11" s="78"/>
      <c r="F11" s="78"/>
      <c r="G11" s="78"/>
      <c r="H11" s="5"/>
      <c r="I11" s="1"/>
    </row>
    <row r="12" spans="1:9" x14ac:dyDescent="0.25">
      <c r="A12" s="1"/>
      <c r="B12" s="1"/>
      <c r="C12" s="1"/>
      <c r="D12" s="1"/>
      <c r="E12" s="1"/>
      <c r="F12" s="1"/>
      <c r="G12" s="1"/>
      <c r="H12" s="1"/>
      <c r="I12" s="1"/>
    </row>
    <row r="13" spans="1:9" x14ac:dyDescent="0.25">
      <c r="A13" s="1"/>
      <c r="B13" s="1"/>
      <c r="C13" s="6" t="s">
        <v>6</v>
      </c>
      <c r="D13" s="71" t="s">
        <v>80</v>
      </c>
      <c r="E13" s="72"/>
      <c r="F13" s="72"/>
      <c r="G13" s="73"/>
      <c r="H13" s="1"/>
      <c r="I13" s="1"/>
    </row>
    <row r="14" spans="1:9" x14ac:dyDescent="0.25">
      <c r="A14" s="1"/>
      <c r="B14" s="1"/>
      <c r="C14" s="6" t="s">
        <v>14</v>
      </c>
      <c r="D14" s="71" t="s">
        <v>110</v>
      </c>
      <c r="E14" s="72"/>
      <c r="F14" s="72"/>
      <c r="G14" s="73"/>
      <c r="H14" s="1"/>
      <c r="I14" s="1"/>
    </row>
    <row r="15" spans="1:9" x14ac:dyDescent="0.25">
      <c r="A15" s="1"/>
      <c r="B15" s="1"/>
      <c r="C15" s="6" t="s">
        <v>26</v>
      </c>
      <c r="D15" s="71" t="s">
        <v>68</v>
      </c>
      <c r="E15" s="72"/>
      <c r="F15" s="72"/>
      <c r="G15" s="73"/>
      <c r="H15" s="1"/>
      <c r="I15" s="1"/>
    </row>
    <row r="16" spans="1:9" x14ac:dyDescent="0.25">
      <c r="A16" s="1"/>
      <c r="B16" s="1"/>
      <c r="C16" s="6" t="s">
        <v>27</v>
      </c>
      <c r="D16" s="71" t="s">
        <v>107</v>
      </c>
      <c r="E16" s="72"/>
      <c r="F16" s="72"/>
      <c r="G16" s="73"/>
      <c r="H16" s="1"/>
      <c r="I16" s="1"/>
    </row>
    <row r="17" spans="1:9" x14ac:dyDescent="0.25">
      <c r="A17" s="1"/>
      <c r="B17" s="1"/>
      <c r="C17" s="6" t="s">
        <v>45</v>
      </c>
      <c r="D17" s="71" t="s">
        <v>108</v>
      </c>
      <c r="E17" s="72"/>
      <c r="F17" s="72"/>
      <c r="G17" s="73"/>
      <c r="H17" s="1"/>
      <c r="I17" s="1"/>
    </row>
    <row r="18" spans="1:9" x14ac:dyDescent="0.25">
      <c r="A18" s="1"/>
      <c r="B18" s="1"/>
      <c r="C18" s="6" t="s">
        <v>7</v>
      </c>
      <c r="D18" s="83" t="s">
        <v>11</v>
      </c>
      <c r="E18" s="84"/>
      <c r="F18" s="84"/>
      <c r="G18" s="85"/>
      <c r="H18" s="1"/>
      <c r="I18" s="1"/>
    </row>
    <row r="19" spans="1:9" x14ac:dyDescent="0.25">
      <c r="A19" s="1"/>
      <c r="B19" s="1"/>
      <c r="C19" s="6" t="s">
        <v>8</v>
      </c>
      <c r="D19" s="75" t="s">
        <v>109</v>
      </c>
      <c r="E19" s="76"/>
      <c r="F19" s="76"/>
      <c r="G19" s="77"/>
      <c r="H19" s="1"/>
      <c r="I19" s="1"/>
    </row>
    <row r="20" spans="1:9" x14ac:dyDescent="0.25">
      <c r="A20" s="1"/>
      <c r="B20" s="1"/>
      <c r="C20" s="6" t="s">
        <v>42</v>
      </c>
      <c r="D20" s="75" t="s">
        <v>83</v>
      </c>
      <c r="E20" s="76"/>
      <c r="F20" s="76"/>
      <c r="G20" s="77"/>
      <c r="H20" s="1"/>
      <c r="I20" s="1"/>
    </row>
    <row r="21" spans="1:9" x14ac:dyDescent="0.25">
      <c r="A21" s="1"/>
      <c r="B21" s="1"/>
      <c r="C21" s="6" t="s">
        <v>106</v>
      </c>
      <c r="D21" s="75" t="s">
        <v>79</v>
      </c>
      <c r="E21" s="76"/>
      <c r="F21" s="76"/>
      <c r="G21" s="77"/>
      <c r="H21" s="1"/>
      <c r="I21" s="1"/>
    </row>
    <row r="22" spans="1:9" x14ac:dyDescent="0.25">
      <c r="A22" s="1"/>
      <c r="B22" s="1"/>
      <c r="C22" s="6" t="s">
        <v>90</v>
      </c>
      <c r="D22" s="75" t="s">
        <v>33</v>
      </c>
      <c r="E22" s="76"/>
      <c r="F22" s="76"/>
      <c r="G22" s="77"/>
      <c r="H22" s="1"/>
      <c r="I22" s="1"/>
    </row>
    <row r="23" spans="1:9" x14ac:dyDescent="0.25">
      <c r="A23" s="1"/>
      <c r="B23" s="1"/>
      <c r="C23" s="6" t="s">
        <v>91</v>
      </c>
      <c r="D23" s="75" t="s">
        <v>34</v>
      </c>
      <c r="E23" s="76"/>
      <c r="F23" s="76"/>
      <c r="G23" s="77"/>
      <c r="H23" s="1"/>
      <c r="I23" s="1"/>
    </row>
    <row r="24" spans="1:9" x14ac:dyDescent="0.25">
      <c r="A24" s="1"/>
      <c r="B24" s="1"/>
      <c r="C24" s="6" t="s">
        <v>9</v>
      </c>
      <c r="D24" s="75" t="s">
        <v>48</v>
      </c>
      <c r="E24" s="76"/>
      <c r="F24" s="76"/>
      <c r="G24" s="77"/>
      <c r="H24" s="1"/>
      <c r="I24" s="1"/>
    </row>
    <row r="25" spans="1:9" x14ac:dyDescent="0.25">
      <c r="A25" s="1"/>
      <c r="B25" s="1"/>
      <c r="C25" s="6" t="s">
        <v>37</v>
      </c>
      <c r="D25" s="75" t="s">
        <v>28</v>
      </c>
      <c r="E25" s="76"/>
      <c r="F25" s="76"/>
      <c r="G25" s="77"/>
      <c r="H25" s="1"/>
      <c r="I25" s="1"/>
    </row>
    <row r="26" spans="1:9" x14ac:dyDescent="0.25">
      <c r="A26" s="1"/>
      <c r="B26" s="1"/>
      <c r="C26" s="6" t="s">
        <v>92</v>
      </c>
      <c r="D26" s="80" t="s">
        <v>43</v>
      </c>
      <c r="E26" s="81"/>
      <c r="F26" s="81"/>
      <c r="G26" s="82"/>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P6f2WEtA34j461pSeuxIHNmBLW8pIbVwHhvVdkKixOp4/GrAG/cEG2jRgEprVh8hTypJTZGjtkz7j8gA9cmDJw==" saltValue="bIGaBEJpPP5asBQx4iB2Q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6" t="s">
        <v>84</v>
      </c>
      <c r="C3" s="86"/>
      <c r="D3" s="86"/>
      <c r="E3" s="86"/>
      <c r="F3" s="86"/>
      <c r="G3" s="86"/>
      <c r="H3" s="86"/>
      <c r="I3" s="86"/>
      <c r="J3" s="86"/>
      <c r="K3" s="86"/>
      <c r="L3" s="1"/>
    </row>
    <row r="4" spans="1:12" ht="15" customHeight="1" x14ac:dyDescent="0.25">
      <c r="A4" s="1"/>
      <c r="B4" s="86"/>
      <c r="C4" s="86"/>
      <c r="D4" s="86"/>
      <c r="E4" s="86"/>
      <c r="F4" s="86"/>
      <c r="G4" s="86"/>
      <c r="H4" s="86"/>
      <c r="I4" s="86"/>
      <c r="J4" s="86"/>
      <c r="K4" s="8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0" t="s">
        <v>76</v>
      </c>
      <c r="C8" s="91"/>
      <c r="D8" s="91"/>
      <c r="E8" s="91"/>
      <c r="F8" s="91"/>
      <c r="G8" s="91"/>
      <c r="H8" s="91"/>
      <c r="I8" s="91"/>
      <c r="J8" s="91"/>
      <c r="K8" s="92"/>
      <c r="L8" s="1"/>
    </row>
    <row r="9" spans="1:12" ht="39.75" customHeight="1" x14ac:dyDescent="0.25">
      <c r="A9" s="1"/>
      <c r="B9" s="41" t="s">
        <v>0</v>
      </c>
      <c r="C9" s="16" t="s">
        <v>1</v>
      </c>
      <c r="D9" s="115" t="s">
        <v>81</v>
      </c>
      <c r="E9" s="116"/>
      <c r="F9" s="115" t="s">
        <v>2</v>
      </c>
      <c r="G9" s="116"/>
      <c r="H9" s="115" t="s">
        <v>82</v>
      </c>
      <c r="I9" s="116"/>
      <c r="J9" s="115" t="s">
        <v>22</v>
      </c>
      <c r="K9" s="116"/>
      <c r="L9" s="1"/>
    </row>
    <row r="10" spans="1:12" x14ac:dyDescent="0.25">
      <c r="A10" s="1"/>
      <c r="B10" s="65" t="s">
        <v>133</v>
      </c>
      <c r="C10" s="29">
        <v>0</v>
      </c>
      <c r="D10" s="8">
        <v>0</v>
      </c>
      <c r="E10" s="12" t="s">
        <v>3</v>
      </c>
      <c r="F10" s="8">
        <f>IFERROR(D10/C10,0)</f>
        <v>0</v>
      </c>
      <c r="G10" s="12" t="s">
        <v>3</v>
      </c>
      <c r="H10" s="8">
        <v>0</v>
      </c>
      <c r="I10" s="12" t="s">
        <v>3</v>
      </c>
      <c r="J10" s="8">
        <v>0</v>
      </c>
      <c r="K10" s="12" t="s">
        <v>3</v>
      </c>
      <c r="L10" s="1"/>
    </row>
    <row r="11" spans="1:12" x14ac:dyDescent="0.25">
      <c r="A11" s="1"/>
      <c r="B11" s="53" t="s">
        <v>77</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Be5OA2UCZ0T2u5J3lBIIBO+wfjfdSWCrLXxJK0+PypPRfHhA8q62gCfvMYzm81A0ZHKw8ZrXbFqt1ya3mHX4FQ==" saltValue="tke/fnQTDTigvKmgbdt5X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85</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73</v>
      </c>
      <c r="C16" s="10">
        <f>SUM(C10:C15)</f>
        <v>0</v>
      </c>
      <c r="D16" s="11" t="s">
        <v>3</v>
      </c>
      <c r="E16" s="10">
        <f>SUM(E10:E15)</f>
        <v>0</v>
      </c>
      <c r="F16" s="11" t="s">
        <v>3</v>
      </c>
      <c r="G16" s="1"/>
    </row>
    <row r="17" spans="1:7" x14ac:dyDescent="0.25">
      <c r="A17" s="1"/>
      <c r="B17" s="68" t="s">
        <v>129</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0mO8Np0639oC+yVkoMTptbNK55OC7wOs27g9Huii9u0Zh8DYDdAL4NkbNq6luwf2c2/ZRCJzDMKynum4h1Ut8Q==" saltValue="n1GnJLaGzY9XTPeLbSYxP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86</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90" t="s">
        <v>38</v>
      </c>
      <c r="C7" s="91"/>
      <c r="D7" s="91"/>
      <c r="E7" s="91"/>
      <c r="F7" s="92"/>
      <c r="G7" s="1"/>
    </row>
    <row r="8" spans="1:7" x14ac:dyDescent="0.25">
      <c r="A8" s="1"/>
      <c r="B8" s="63" t="s">
        <v>15</v>
      </c>
      <c r="C8" s="63" t="s">
        <v>10</v>
      </c>
      <c r="D8" s="64"/>
      <c r="E8" s="63" t="s">
        <v>23</v>
      </c>
      <c r="F8" s="67"/>
      <c r="G8" s="1"/>
    </row>
    <row r="9" spans="1:7" x14ac:dyDescent="0.25">
      <c r="A9" s="1"/>
      <c r="B9" s="20" t="s">
        <v>140</v>
      </c>
      <c r="C9" s="19">
        <v>1107062</v>
      </c>
      <c r="D9" s="12" t="s">
        <v>3</v>
      </c>
      <c r="E9" s="19">
        <v>0</v>
      </c>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130</v>
      </c>
      <c r="C14" s="10">
        <f>SUM(C9:C13)</f>
        <v>1107062</v>
      </c>
      <c r="D14" s="11" t="s">
        <v>3</v>
      </c>
      <c r="E14" s="10">
        <f>SUM(E9:E13)</f>
        <v>0</v>
      </c>
      <c r="F14" s="11" t="s">
        <v>3</v>
      </c>
      <c r="G14" s="1"/>
    </row>
    <row r="15" spans="1:7" x14ac:dyDescent="0.25">
      <c r="A15" s="1"/>
      <c r="B15" s="68" t="s">
        <v>131</v>
      </c>
      <c r="C15" s="10">
        <f>C14*(1+'Fane 11. Nøgletal'!C16)^2</f>
        <v>1293190.82845568</v>
      </c>
      <c r="D15" s="11" t="s">
        <v>3</v>
      </c>
      <c r="E15" s="10">
        <f>E14*(1+'Fane 11. Nøgletal'!C16)^2</f>
        <v>0</v>
      </c>
      <c r="F15" s="11" t="s">
        <v>3</v>
      </c>
      <c r="G15" s="1"/>
    </row>
    <row r="16" spans="1:7" x14ac:dyDescent="0.25">
      <c r="A16" s="1"/>
      <c r="B16" s="1"/>
      <c r="C16" s="1"/>
      <c r="D16" s="1"/>
      <c r="E16" s="1"/>
      <c r="F16" s="1"/>
      <c r="G16" s="1"/>
    </row>
    <row r="17" spans="1:7" x14ac:dyDescent="0.25">
      <c r="A17" s="1"/>
      <c r="B17" s="117"/>
      <c r="C17" s="117"/>
      <c r="D17" s="117"/>
      <c r="E17" s="117"/>
      <c r="F17" s="117"/>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7"/>
      <c r="C24" s="117"/>
      <c r="D24" s="117"/>
      <c r="E24" s="117"/>
      <c r="F24" s="117"/>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7"/>
      <c r="C31" s="117"/>
      <c r="D31" s="117"/>
      <c r="E31" s="117"/>
      <c r="F31" s="117"/>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2iACsiMLWaNFP/U8RKBSzydGKzknurJjkJcqFyOhuIDpo1Kf04NH/6R6r1EJuxPkPiTKJlvbzH420f9PJodtHQ==" saltValue="N66emiV0jXp5VafaoVKOK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87</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0" t="s">
        <v>52</v>
      </c>
      <c r="C8" s="91"/>
      <c r="D8" s="91"/>
      <c r="E8" s="91"/>
      <c r="F8" s="92"/>
      <c r="G8" s="1"/>
    </row>
    <row r="9" spans="1:7" ht="15" customHeight="1" x14ac:dyDescent="0.25">
      <c r="A9" s="1"/>
      <c r="B9" s="66" t="s">
        <v>54</v>
      </c>
      <c r="C9" s="118" t="s">
        <v>10</v>
      </c>
      <c r="D9" s="119"/>
      <c r="E9" s="118" t="s">
        <v>23</v>
      </c>
      <c r="F9" s="119"/>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Ez17KO8WeceFmBElxBOt2AdF7PkD8HYFi8LSGW28bqwJEkTvaO4y8rwk8WlFpCaCBmHEh8a2X5Xh1Qg9mT9B7g==" saltValue="ETDmnDw9Va1O7YD1CLIb1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88</v>
      </c>
      <c r="C3" s="88"/>
      <c r="D3" s="88"/>
      <c r="E3" s="88"/>
      <c r="F3" s="88"/>
      <c r="G3" s="1"/>
    </row>
    <row r="4" spans="1:7" ht="25.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0" t="s">
        <v>132</v>
      </c>
      <c r="C9" s="91"/>
      <c r="D9" s="91"/>
      <c r="E9" s="91"/>
      <c r="F9" s="92"/>
      <c r="G9" s="1"/>
    </row>
    <row r="10" spans="1:7" ht="26.25" x14ac:dyDescent="0.25">
      <c r="A10" s="1"/>
      <c r="B10" s="66" t="s">
        <v>16</v>
      </c>
      <c r="C10" s="66" t="s">
        <v>10</v>
      </c>
      <c r="D10" s="67"/>
      <c r="E10" s="66" t="s">
        <v>23</v>
      </c>
      <c r="F10" s="67"/>
      <c r="G10" s="1"/>
    </row>
    <row r="11" spans="1:7" x14ac:dyDescent="0.25">
      <c r="A11" s="1"/>
      <c r="B11" s="49" t="s">
        <v>137</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7"/>
      <c r="C15" s="117"/>
      <c r="D15" s="117"/>
      <c r="E15" s="117"/>
      <c r="F15" s="117"/>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7"/>
      <c r="C21" s="117"/>
      <c r="D21" s="117"/>
      <c r="E21" s="117"/>
      <c r="F21" s="117"/>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7"/>
      <c r="C27" s="117"/>
      <c r="D27" s="117"/>
      <c r="E27" s="117"/>
      <c r="F27" s="117"/>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6IAtYW0RZCuEeANr4enJUe85c++Ycg/n8K4uSDBfH/YSG75MO+nR4sxtiU5x4MwIDBjb79NReK1WgOKNx9mA==" saltValue="hJtnrC63W7VLgaBLtggB6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8" t="s">
        <v>89</v>
      </c>
      <c r="C3" s="88"/>
      <c r="D3" s="1"/>
    </row>
    <row r="4" spans="1:4" ht="25.5" customHeight="1" x14ac:dyDescent="0.25">
      <c r="A4" s="1"/>
      <c r="B4" s="88"/>
      <c r="C4" s="8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40</v>
      </c>
      <c r="C20" s="69"/>
      <c r="D20" s="1"/>
    </row>
    <row r="21" spans="1:4" x14ac:dyDescent="0.25">
      <c r="A21" s="1"/>
      <c r="B21" s="23" t="s">
        <v>44</v>
      </c>
      <c r="C21" s="44">
        <v>1.7000000000000001E-2</v>
      </c>
      <c r="D21" s="1"/>
    </row>
    <row r="22" spans="1:4" x14ac:dyDescent="0.25">
      <c r="A22" s="1"/>
      <c r="B22" s="120"/>
      <c r="C22" s="12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Yd5kbUIaFBvecK2ZKm/99uAEwWmNtrXTv+vpOkllTa1SfZUk8OkYt37Qr6sR7AvgsE0xaAwM36UG32EsJpSNAA==" saltValue="Q0CI0lX4u7x9AqgwsGZRc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111</v>
      </c>
      <c r="C3" s="86"/>
      <c r="D3" s="86"/>
      <c r="E3" s="86"/>
      <c r="F3" s="86"/>
      <c r="G3" s="1"/>
    </row>
    <row r="4" spans="1:7" ht="15" customHeight="1" x14ac:dyDescent="0.25">
      <c r="A4" s="1"/>
      <c r="B4" s="86"/>
      <c r="C4" s="86"/>
      <c r="D4" s="86"/>
      <c r="E4" s="86"/>
      <c r="F4" s="8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4658494.0717490287</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165842.38895426542</v>
      </c>
      <c r="F13" s="45" t="s">
        <v>3</v>
      </c>
      <c r="G13" s="1"/>
    </row>
    <row r="14" spans="1:7" ht="17.100000000000001" customHeight="1" x14ac:dyDescent="0.25">
      <c r="A14" s="1"/>
      <c r="B14" s="24" t="s">
        <v>40</v>
      </c>
      <c r="C14" s="45"/>
      <c r="D14" s="45"/>
      <c r="E14" s="8">
        <f>-SUM(E9,E10:E13)*'Fane 11. Nøgletal'!C21</f>
        <v>-82013.719831955998</v>
      </c>
      <c r="F14" s="45" t="s">
        <v>3</v>
      </c>
      <c r="G14" s="1"/>
    </row>
    <row r="15" spans="1:7" ht="15" customHeight="1" x14ac:dyDescent="0.25">
      <c r="A15" s="1"/>
      <c r="B15" s="56" t="s">
        <v>19</v>
      </c>
      <c r="C15" s="28"/>
      <c r="D15" s="28"/>
      <c r="E15" s="9">
        <f>SUM(E9,E10:E14)</f>
        <v>4742322.7408713382</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1326852.79147456</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1293190.82845568</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-21984.244083746562</v>
      </c>
      <c r="F21" s="45" t="s">
        <v>3</v>
      </c>
      <c r="G21" s="1"/>
    </row>
    <row r="22" spans="1:7" ht="15" customHeight="1" x14ac:dyDescent="0.25">
      <c r="A22" s="1"/>
      <c r="B22" s="56" t="s">
        <v>35</v>
      </c>
      <c r="C22" s="28"/>
      <c r="D22" s="28"/>
      <c r="E22" s="9">
        <f>SUM(E19:E21)</f>
        <v>1271206.5843719335</v>
      </c>
      <c r="F22" s="47" t="s">
        <v>3</v>
      </c>
      <c r="G22" s="1"/>
    </row>
    <row r="23" spans="1:7" x14ac:dyDescent="0.25">
      <c r="A23" s="1"/>
      <c r="B23" s="46" t="s">
        <v>55</v>
      </c>
      <c r="C23" s="46"/>
      <c r="D23" s="46"/>
      <c r="E23" s="46"/>
      <c r="F23" s="46"/>
      <c r="G23" s="1"/>
    </row>
    <row r="24" spans="1:7" x14ac:dyDescent="0.25">
      <c r="A24" s="1"/>
      <c r="B24" s="56" t="s">
        <v>56</v>
      </c>
      <c r="C24" s="28"/>
      <c r="D24" s="28"/>
      <c r="E24" s="9">
        <f>'Fane 5. Kontrol af ØR2022'!E27</f>
        <v>94817.045710839331</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7435199.1624286715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9srDXp13E2MsEdkBE8/C5lwKLrazYeaZltvHwR+VJHzSIWQSkPf4DbFpIbc5n9LjWYF1Nh212wFwwozjpyCXw==" saltValue="GqxRT1tdg3ZKpBoIeczZB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112</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4742322.7408713382</v>
      </c>
      <c r="F8" s="45" t="s">
        <v>3</v>
      </c>
      <c r="G8" s="1"/>
    </row>
    <row r="9" spans="1:7" ht="15" customHeight="1" x14ac:dyDescent="0.25">
      <c r="A9" s="1"/>
      <c r="B9" s="27" t="s">
        <v>17</v>
      </c>
      <c r="C9" s="45"/>
      <c r="D9" s="45"/>
      <c r="E9" s="8">
        <f>SUM(E8:E8)*'Fane 11. Nøgletal'!C16</f>
        <v>383179.67746240413</v>
      </c>
      <c r="F9" s="45" t="s">
        <v>3</v>
      </c>
      <c r="G9" s="1"/>
    </row>
    <row r="10" spans="1:7" ht="15" customHeight="1" x14ac:dyDescent="0.25">
      <c r="A10" s="1"/>
      <c r="B10" s="27" t="s">
        <v>40</v>
      </c>
      <c r="C10" s="45"/>
      <c r="D10" s="45"/>
      <c r="E10" s="8">
        <f>-SUM(E8:E9)*'Fane 11. Nøgletal'!C21</f>
        <v>-87133.541111673636</v>
      </c>
      <c r="F10" s="45" t="s">
        <v>3</v>
      </c>
      <c r="G10" s="1"/>
    </row>
    <row r="11" spans="1:7" ht="15" customHeight="1" x14ac:dyDescent="0.25">
      <c r="A11" s="1"/>
      <c r="B11" s="28" t="s">
        <v>19</v>
      </c>
      <c r="C11" s="28"/>
      <c r="D11" s="28"/>
      <c r="E11" s="9">
        <f>SUM(E8:E10)</f>
        <v>5038368.8772220695</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1434062.4970257045</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6472431.3742477745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1MEtEfbToadghNR42T8xfkNtNeebI6uFQvDJJFi6CYmi0h2Ds+/7uaXCZkvS7ks0+ITnQEItjPzUR/29BWAnw==" saltValue="QMEk9+nPkvXIUR5UnyviS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113</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5038368.8772220695</v>
      </c>
      <c r="F8" s="45" t="s">
        <v>3</v>
      </c>
      <c r="G8" s="1"/>
    </row>
    <row r="9" spans="1:7" ht="15" customHeight="1" x14ac:dyDescent="0.25">
      <c r="A9" s="1"/>
      <c r="B9" s="27" t="s">
        <v>17</v>
      </c>
      <c r="C9" s="45"/>
      <c r="D9" s="45"/>
      <c r="E9" s="8">
        <f>SUM(E8:E8)*'Fane 11. Nøgletal'!C16</f>
        <v>407100.20527954318</v>
      </c>
      <c r="F9" s="45" t="s">
        <v>3</v>
      </c>
      <c r="G9" s="1"/>
    </row>
    <row r="10" spans="1:7" ht="15" customHeight="1" x14ac:dyDescent="0.25">
      <c r="A10" s="1"/>
      <c r="B10" s="27" t="s">
        <v>40</v>
      </c>
      <c r="C10" s="45"/>
      <c r="D10" s="45"/>
      <c r="E10" s="8">
        <f>-SUM(E8:E9)*'Fane 11. Nøgletal'!C21</f>
        <v>-92572.974402527427</v>
      </c>
      <c r="F10" s="45" t="s">
        <v>3</v>
      </c>
      <c r="G10" s="1"/>
    </row>
    <row r="11" spans="1:7" x14ac:dyDescent="0.25">
      <c r="A11" s="1"/>
      <c r="B11" s="28" t="s">
        <v>19</v>
      </c>
      <c r="C11" s="28"/>
      <c r="D11" s="28"/>
      <c r="E11" s="9">
        <f>SUM(E8:E10)</f>
        <v>5352896.1080990853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1549934.7467853813</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6902830.8548844662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t64mj9eaPFobvI1kE5FMiWgYV15w+3Gf5c4y2/gBL3z9JRqi28m30A1CsEpDzHC2ppPxjvtbnwfyOp+1/Pb9Q==" saltValue="PiaWFPlo2/CMBDEeMLzKt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6" t="s">
        <v>114</v>
      </c>
      <c r="C3" s="86"/>
      <c r="D3" s="86"/>
      <c r="E3" s="86"/>
      <c r="F3" s="86"/>
      <c r="G3" s="1"/>
    </row>
    <row r="4" spans="1:7" ht="15" customHeight="1" x14ac:dyDescent="0.25">
      <c r="A4" s="1"/>
      <c r="B4" s="86"/>
      <c r="C4" s="86"/>
      <c r="D4" s="86"/>
      <c r="E4" s="86"/>
      <c r="F4" s="86"/>
      <c r="G4" s="1"/>
    </row>
    <row r="5" spans="1:7" x14ac:dyDescent="0.25">
      <c r="A5" s="1"/>
      <c r="B5" s="87" t="s">
        <v>20</v>
      </c>
      <c r="C5" s="87"/>
      <c r="D5" s="87"/>
      <c r="E5" s="87"/>
      <c r="F5" s="87"/>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5352896.1080990853</v>
      </c>
      <c r="F8" s="45" t="s">
        <v>3</v>
      </c>
      <c r="G8" s="1"/>
    </row>
    <row r="9" spans="1:7" ht="15" customHeight="1" x14ac:dyDescent="0.25">
      <c r="A9" s="1"/>
      <c r="B9" s="27" t="s">
        <v>17</v>
      </c>
      <c r="C9" s="45"/>
      <c r="D9" s="45"/>
      <c r="E9" s="8">
        <f>SUM(E8:E8)*'Fane 11. Nøgletal'!C16</f>
        <v>432514.00553440605</v>
      </c>
      <c r="F9" s="45" t="s">
        <v>3</v>
      </c>
      <c r="G9" s="1"/>
    </row>
    <row r="10" spans="1:7" ht="15" customHeight="1" x14ac:dyDescent="0.25">
      <c r="A10" s="1"/>
      <c r="B10" s="27" t="s">
        <v>40</v>
      </c>
      <c r="C10" s="45"/>
      <c r="D10" s="45"/>
      <c r="E10" s="8">
        <f>-SUM(E8:E9)*'Fane 11. Nøgletal'!C21</f>
        <v>-98351.971931769353</v>
      </c>
      <c r="F10" s="45" t="s">
        <v>3</v>
      </c>
      <c r="G10" s="1"/>
    </row>
    <row r="11" spans="1:7" x14ac:dyDescent="0.25">
      <c r="A11" s="1"/>
      <c r="B11" s="28" t="s">
        <v>19</v>
      </c>
      <c r="C11" s="28"/>
      <c r="D11" s="28"/>
      <c r="E11" s="9">
        <f>SUM(E8:E10)</f>
        <v>5687058.1417017216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1675169.4743256401</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7362227.6160273617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V8y4YUxgwnPiVq6UZE2q7AR9afGbVjJcj72F+2R/itWx89fadWBZ/Xy2mU7XD8tmrQz+mXJxW3+ql74V3gjFw==" saltValue="WQTW8qDFfIul45XOvSLag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8" t="s">
        <v>118</v>
      </c>
      <c r="C3" s="88"/>
      <c r="D3" s="88"/>
      <c r="E3" s="88"/>
      <c r="F3" s="88"/>
      <c r="G3" s="1"/>
    </row>
    <row r="4" spans="1:7"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4569458.2773942649</v>
      </c>
      <c r="F9" s="45" t="s">
        <v>3</v>
      </c>
      <c r="G9" s="1"/>
    </row>
    <row r="10" spans="1:7" x14ac:dyDescent="0.25">
      <c r="A10" s="1"/>
      <c r="B10" s="24" t="s">
        <v>46</v>
      </c>
      <c r="C10" s="45"/>
      <c r="D10" s="45"/>
      <c r="E10" s="7">
        <v>6688.9404000000004</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162910.84095347582</v>
      </c>
      <c r="F13" s="45" t="s">
        <v>3</v>
      </c>
      <c r="G13" s="1"/>
    </row>
    <row r="14" spans="1:7" x14ac:dyDescent="0.25">
      <c r="A14" s="1"/>
      <c r="B14" s="24" t="s">
        <v>40</v>
      </c>
      <c r="C14" s="45"/>
      <c r="D14" s="45"/>
      <c r="E14" s="8">
        <v>-80563.986998711596</v>
      </c>
      <c r="F14" s="45" t="s">
        <v>3</v>
      </c>
      <c r="G14" s="1"/>
    </row>
    <row r="15" spans="1:7" x14ac:dyDescent="0.25">
      <c r="A15" s="1"/>
      <c r="B15" s="56" t="s">
        <v>19</v>
      </c>
      <c r="C15" s="28"/>
      <c r="D15" s="28"/>
      <c r="E15" s="9">
        <v>4658494.0717490287</v>
      </c>
      <c r="F15" s="47" t="s">
        <v>3</v>
      </c>
      <c r="G15" s="1"/>
    </row>
    <row r="16" spans="1:7" x14ac:dyDescent="0.25">
      <c r="A16" s="1"/>
      <c r="B16" s="46" t="s">
        <v>11</v>
      </c>
      <c r="C16" s="46"/>
      <c r="D16" s="46"/>
      <c r="E16" s="46"/>
      <c r="F16" s="46"/>
      <c r="G16" s="1"/>
    </row>
    <row r="17" spans="1:7" x14ac:dyDescent="0.25">
      <c r="A17" s="1"/>
      <c r="B17" s="47" t="s">
        <v>11</v>
      </c>
      <c r="C17" s="47"/>
      <c r="D17" s="47"/>
      <c r="E17" s="9">
        <v>1259176.4201044801</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56" t="s">
        <v>35</v>
      </c>
      <c r="C22" s="28"/>
      <c r="D22" s="28"/>
      <c r="E22" s="9">
        <v>0</v>
      </c>
      <c r="F22" s="47" t="s">
        <v>3</v>
      </c>
      <c r="G22" s="1"/>
    </row>
    <row r="23" spans="1:7" x14ac:dyDescent="0.25">
      <c r="A23" s="1"/>
      <c r="B23" s="46" t="s">
        <v>55</v>
      </c>
      <c r="C23" s="46"/>
      <c r="D23" s="46"/>
      <c r="E23" s="46"/>
      <c r="F23" s="46"/>
      <c r="G23" s="1"/>
    </row>
    <row r="24" spans="1:7" x14ac:dyDescent="0.25">
      <c r="A24" s="1"/>
      <c r="B24" s="56" t="s">
        <v>56</v>
      </c>
      <c r="C24" s="48"/>
      <c r="D24" s="48"/>
      <c r="E24" s="9">
        <v>-94817.045710839331</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5822853.4461426698</v>
      </c>
      <c r="F27" s="11" t="s">
        <v>3</v>
      </c>
      <c r="G27" s="1"/>
    </row>
    <row r="28" spans="1:7" ht="30" customHeight="1" x14ac:dyDescent="0.25">
      <c r="A28" s="1"/>
      <c r="B28" s="89" t="s">
        <v>135</v>
      </c>
      <c r="C28" s="89"/>
      <c r="D28" s="89"/>
      <c r="E28" s="89"/>
      <c r="F28" s="89"/>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EzVqbj/WWDdVoIbERhpRG70ehhq1wlGurxDeYqPiZ6ovmZ3xQMFBVgG36EGxY8sR1YLkvyCdV2BAf+VpjLYKkw==" saltValue="N4V1PgP/97Of+JPVZ8zW/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6" t="s">
        <v>39</v>
      </c>
      <c r="C3" s="86"/>
      <c r="D3" s="86"/>
      <c r="E3" s="1"/>
      <c r="F3" s="1"/>
    </row>
    <row r="4" spans="1:6" ht="15" customHeight="1" x14ac:dyDescent="0.25">
      <c r="A4" s="1"/>
      <c r="B4" s="86"/>
      <c r="C4" s="86"/>
      <c r="D4" s="8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0" t="s">
        <v>119</v>
      </c>
      <c r="C8" s="91"/>
      <c r="D8" s="92"/>
      <c r="E8" s="1"/>
      <c r="F8" s="1"/>
    </row>
    <row r="9" spans="1:6" ht="15" customHeight="1" x14ac:dyDescent="0.25">
      <c r="A9" s="1"/>
      <c r="B9" s="17" t="s">
        <v>24</v>
      </c>
      <c r="C9" s="47" t="s">
        <v>120</v>
      </c>
      <c r="D9" s="47"/>
      <c r="E9" s="1"/>
      <c r="F9" s="1"/>
    </row>
    <row r="10" spans="1:6" ht="15" customHeight="1" x14ac:dyDescent="0.25">
      <c r="A10" s="1"/>
      <c r="B10" s="23" t="s">
        <v>138</v>
      </c>
      <c r="C10" s="8">
        <v>1115234</v>
      </c>
      <c r="D10" s="12" t="s">
        <v>3</v>
      </c>
      <c r="E10" s="1"/>
      <c r="F10" s="1"/>
    </row>
    <row r="11" spans="1:6" x14ac:dyDescent="0.25">
      <c r="A11" s="1"/>
      <c r="B11" s="23" t="s">
        <v>139</v>
      </c>
      <c r="C11" s="8">
        <v>20645</v>
      </c>
      <c r="D11" s="12" t="s">
        <v>3</v>
      </c>
      <c r="E11" s="1"/>
      <c r="F11" s="1"/>
    </row>
    <row r="12" spans="1:6" x14ac:dyDescent="0.25">
      <c r="A12" s="1"/>
      <c r="B12" s="23"/>
      <c r="C12" s="8"/>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121</v>
      </c>
      <c r="C18" s="10">
        <f>SUM(C10:C17)</f>
        <v>1135879</v>
      </c>
      <c r="D18" s="11" t="s">
        <v>3</v>
      </c>
      <c r="E18" s="1"/>
      <c r="F18" s="1"/>
    </row>
    <row r="19" spans="1:6" x14ac:dyDescent="0.25">
      <c r="A19" s="1"/>
      <c r="B19" s="68" t="s">
        <v>122</v>
      </c>
      <c r="C19" s="10">
        <f>C18*(1+'Fane 11. Nøgletal'!C16)^2</f>
        <v>1326852.79147456</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tsjipWjCV7bAjkd0ncHgAcWrPek/Onq4aR0GTHEm+Q/HIz8VVJgTgyrEBudWqfWnC7S4OnTVYCMhEl4EywhNhA==" saltValue="mvkcC2Xk3akhvCBjVQcw0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8" t="s">
        <v>123</v>
      </c>
      <c r="C3" s="88"/>
      <c r="D3" s="88"/>
      <c r="E3" s="88"/>
      <c r="F3" s="88"/>
      <c r="G3" s="1"/>
    </row>
    <row r="4" spans="1:7" ht="15" customHeight="1" x14ac:dyDescent="0.25">
      <c r="A4" s="1"/>
      <c r="B4" s="88"/>
      <c r="C4" s="88"/>
      <c r="D4" s="88"/>
      <c r="E4" s="88"/>
      <c r="F4" s="88"/>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90" t="s">
        <v>62</v>
      </c>
      <c r="C8" s="91"/>
      <c r="D8" s="91"/>
      <c r="E8" s="91"/>
      <c r="F8" s="92"/>
      <c r="G8" s="1"/>
    </row>
    <row r="9" spans="1:7" x14ac:dyDescent="0.25">
      <c r="A9" s="1"/>
      <c r="B9" s="100" t="s">
        <v>141</v>
      </c>
      <c r="C9" s="101"/>
      <c r="D9" s="102"/>
      <c r="E9" s="70">
        <v>-189634.09142167866</v>
      </c>
      <c r="F9" s="12" t="s">
        <v>3</v>
      </c>
      <c r="G9" s="1"/>
    </row>
    <row r="10" spans="1:7" x14ac:dyDescent="0.25">
      <c r="A10" s="1"/>
      <c r="B10" s="68"/>
      <c r="C10" s="22"/>
      <c r="D10" s="22"/>
      <c r="E10" s="22"/>
      <c r="F10" s="69"/>
      <c r="G10" s="1"/>
    </row>
    <row r="11" spans="1:7" ht="53.25" customHeight="1" x14ac:dyDescent="0.25">
      <c r="A11" s="1"/>
      <c r="B11" s="103" t="s">
        <v>142</v>
      </c>
      <c r="C11" s="104"/>
      <c r="D11" s="104"/>
      <c r="E11" s="104"/>
      <c r="F11" s="105"/>
      <c r="G11" s="1"/>
    </row>
    <row r="12" spans="1:7" x14ac:dyDescent="0.25">
      <c r="A12" s="1"/>
      <c r="B12" s="1"/>
      <c r="C12" s="1"/>
      <c r="D12" s="1"/>
      <c r="E12" s="1"/>
      <c r="F12" s="1"/>
      <c r="G12" s="1"/>
    </row>
    <row r="13" spans="1:7" x14ac:dyDescent="0.25">
      <c r="A13" s="1"/>
      <c r="B13" s="90" t="s">
        <v>63</v>
      </c>
      <c r="C13" s="91"/>
      <c r="D13" s="91"/>
      <c r="E13" s="91"/>
      <c r="F13" s="92"/>
      <c r="G13" s="1"/>
    </row>
    <row r="14" spans="1:7" x14ac:dyDescent="0.25">
      <c r="A14" s="1"/>
      <c r="B14" s="100" t="s">
        <v>71</v>
      </c>
      <c r="C14" s="101"/>
      <c r="D14" s="102"/>
      <c r="E14" s="8">
        <v>-94817.045710839331</v>
      </c>
      <c r="F14" s="12" t="s">
        <v>3</v>
      </c>
      <c r="G14" s="1"/>
    </row>
    <row r="15" spans="1:7" x14ac:dyDescent="0.25">
      <c r="A15" s="1"/>
      <c r="B15" s="100" t="s">
        <v>105</v>
      </c>
      <c r="C15" s="101"/>
      <c r="D15" s="102"/>
      <c r="E15" s="8">
        <v>-94817.045710839331</v>
      </c>
      <c r="F15" s="12" t="s">
        <v>3</v>
      </c>
      <c r="G15" s="1"/>
    </row>
    <row r="16" spans="1:7" x14ac:dyDescent="0.25">
      <c r="A16" s="1"/>
      <c r="B16" s="68"/>
      <c r="C16" s="22"/>
      <c r="D16" s="22"/>
      <c r="E16" s="22"/>
      <c r="F16" s="69"/>
      <c r="G16" s="1"/>
    </row>
    <row r="17" spans="1:7" ht="27" customHeight="1" x14ac:dyDescent="0.25">
      <c r="A17" s="1"/>
      <c r="B17" s="103" t="s">
        <v>143</v>
      </c>
      <c r="C17" s="104"/>
      <c r="D17" s="104"/>
      <c r="E17" s="104"/>
      <c r="F17" s="105"/>
      <c r="G17" s="1"/>
    </row>
    <row r="18" spans="1:7" x14ac:dyDescent="0.25">
      <c r="A18" s="1"/>
      <c r="B18" s="1"/>
      <c r="C18" s="1"/>
      <c r="D18" s="1"/>
      <c r="E18" s="1"/>
      <c r="F18" s="1"/>
      <c r="G18" s="1"/>
    </row>
    <row r="19" spans="1:7" x14ac:dyDescent="0.25">
      <c r="A19" s="1"/>
      <c r="B19" s="53" t="s">
        <v>144</v>
      </c>
      <c r="C19" s="54"/>
      <c r="D19" s="54"/>
      <c r="E19" s="54"/>
      <c r="F19" s="55"/>
      <c r="G19" s="1"/>
    </row>
    <row r="20" spans="1:7" x14ac:dyDescent="0.25">
      <c r="A20" s="1"/>
      <c r="B20" s="57" t="s">
        <v>145</v>
      </c>
      <c r="C20" s="58"/>
      <c r="D20" s="59"/>
      <c r="E20" s="8">
        <v>5946016.2550668484</v>
      </c>
      <c r="F20" s="12" t="s">
        <v>3</v>
      </c>
      <c r="G20" s="1"/>
    </row>
    <row r="21" spans="1:7" x14ac:dyDescent="0.25">
      <c r="A21" s="1"/>
      <c r="B21" s="57" t="s">
        <v>146</v>
      </c>
      <c r="C21" s="58"/>
      <c r="D21" s="59"/>
      <c r="E21" s="8">
        <v>5603000</v>
      </c>
      <c r="F21" s="12" t="s">
        <v>3</v>
      </c>
      <c r="G21" s="1"/>
    </row>
    <row r="22" spans="1:7" x14ac:dyDescent="0.25">
      <c r="A22" s="1"/>
      <c r="B22" s="57" t="s">
        <v>25</v>
      </c>
      <c r="C22" s="58"/>
      <c r="D22" s="59"/>
      <c r="E22" s="8">
        <v>0</v>
      </c>
      <c r="F22" s="12" t="s">
        <v>3</v>
      </c>
      <c r="G22" s="1"/>
    </row>
    <row r="23" spans="1:7" x14ac:dyDescent="0.25">
      <c r="A23" s="1"/>
      <c r="B23" s="60" t="s">
        <v>147</v>
      </c>
      <c r="C23" s="61"/>
      <c r="D23" s="62"/>
      <c r="E23" s="9">
        <f>E20-(E21-E22)</f>
        <v>343016.25506684836</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90" t="s">
        <v>148</v>
      </c>
      <c r="C26" s="91"/>
      <c r="D26" s="91"/>
      <c r="E26" s="91"/>
      <c r="F26" s="92"/>
      <c r="G26" s="1"/>
    </row>
    <row r="27" spans="1:7" x14ac:dyDescent="0.25">
      <c r="A27" s="1"/>
      <c r="B27" s="106" t="s">
        <v>149</v>
      </c>
      <c r="C27" s="107"/>
      <c r="D27" s="108"/>
      <c r="E27" s="50">
        <f>IF(AND(E15&lt;0,E23&gt;0,ABS(SUM(E14:E15))&lt;E23),ABS(E14),IF(AND(E15&lt;0,E23&gt;0,ABS(SUM(E14:E15))&gt;E23),SUM(E14,E23),0))</f>
        <v>94817.045710839331</v>
      </c>
      <c r="F27" s="15" t="s">
        <v>3</v>
      </c>
      <c r="G27" s="1"/>
    </row>
    <row r="28" spans="1:7" x14ac:dyDescent="0.25">
      <c r="A28" s="1"/>
      <c r="B28" s="90"/>
      <c r="C28" s="91"/>
      <c r="D28" s="91"/>
      <c r="E28" s="91"/>
      <c r="F28" s="92"/>
      <c r="G28" s="1"/>
    </row>
    <row r="29" spans="1:7" x14ac:dyDescent="0.25">
      <c r="A29" s="1"/>
      <c r="B29" s="1"/>
      <c r="C29" s="1"/>
      <c r="D29" s="1"/>
      <c r="E29" s="1"/>
      <c r="F29" s="1"/>
      <c r="G29" s="1"/>
    </row>
    <row r="30" spans="1:7" x14ac:dyDescent="0.25">
      <c r="A30" s="1"/>
      <c r="B30" s="90" t="s">
        <v>150</v>
      </c>
      <c r="C30" s="91"/>
      <c r="D30" s="91"/>
      <c r="E30" s="91"/>
      <c r="F30" s="92"/>
      <c r="G30" s="1"/>
    </row>
    <row r="31" spans="1:7" x14ac:dyDescent="0.25">
      <c r="A31" s="1"/>
      <c r="B31" s="93" t="s">
        <v>55</v>
      </c>
      <c r="C31" s="94"/>
      <c r="D31" s="95"/>
      <c r="E31" s="51">
        <f>IF(AND(E9&gt;0,(E9+E23)&gt;0),0,IF(AND(E9&gt;0,(E9+E23)&lt;0),(E9+E23),IF(AND(E9&lt;0,E23&lt;0),E23,0)))</f>
        <v>0</v>
      </c>
      <c r="F31" s="12" t="s">
        <v>3</v>
      </c>
      <c r="G31" s="1"/>
    </row>
    <row r="32" spans="1:7" x14ac:dyDescent="0.25">
      <c r="A32" s="1"/>
      <c r="B32" s="93" t="s">
        <v>41</v>
      </c>
      <c r="C32" s="94"/>
      <c r="D32" s="95"/>
      <c r="E32" s="8">
        <v>2</v>
      </c>
      <c r="F32" s="12" t="s">
        <v>18</v>
      </c>
      <c r="G32" s="1"/>
    </row>
    <row r="33" spans="1:7" x14ac:dyDescent="0.25">
      <c r="A33" s="1"/>
      <c r="B33" s="96" t="s">
        <v>64</v>
      </c>
      <c r="C33" s="96"/>
      <c r="D33" s="96"/>
      <c r="E33" s="50">
        <f>E31/E32</f>
        <v>0</v>
      </c>
      <c r="F33" s="15" t="s">
        <v>3</v>
      </c>
      <c r="G33" s="1"/>
    </row>
    <row r="34" spans="1:7" x14ac:dyDescent="0.25">
      <c r="A34" s="1"/>
      <c r="B34" s="97"/>
      <c r="C34" s="98"/>
      <c r="D34" s="98"/>
      <c r="E34" s="98"/>
      <c r="F34" s="9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pVjDinbNf4VC2hekRdXOkUsYCD5+7dGVARMlF7JRrQ7RmEivrYoGhOqWGxY36Zvsqo5aLgRyRvHt2j3TrcnoDA==" saltValue="TzV+y1FMzMbREc3p3hl7nw=="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6" t="s">
        <v>104</v>
      </c>
      <c r="C3" s="86"/>
      <c r="D3" s="86"/>
      <c r="E3" s="86"/>
      <c r="F3" s="86"/>
      <c r="G3" s="86"/>
      <c r="H3" s="86"/>
      <c r="I3" s="1"/>
    </row>
    <row r="4" spans="1:9" ht="15" customHeight="1" x14ac:dyDescent="0.25">
      <c r="A4" s="1"/>
      <c r="B4" s="86"/>
      <c r="C4" s="86"/>
      <c r="D4" s="86"/>
      <c r="E4" s="86"/>
      <c r="F4" s="86"/>
      <c r="G4" s="86"/>
      <c r="H4" s="8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0" t="s">
        <v>93</v>
      </c>
      <c r="C8" s="91"/>
      <c r="D8" s="91"/>
      <c r="E8" s="91"/>
      <c r="F8" s="91"/>
      <c r="G8" s="91"/>
      <c r="H8" s="92"/>
      <c r="I8" s="1"/>
    </row>
    <row r="9" spans="1:9" ht="15" customHeight="1" x14ac:dyDescent="0.25">
      <c r="A9" s="1"/>
      <c r="B9" s="109" t="s">
        <v>94</v>
      </c>
      <c r="C9" s="110"/>
      <c r="D9" s="110"/>
      <c r="E9" s="110"/>
      <c r="F9" s="110"/>
      <c r="G9" s="110"/>
      <c r="H9" s="111"/>
      <c r="I9" s="1"/>
    </row>
    <row r="10" spans="1:9" x14ac:dyDescent="0.25">
      <c r="A10" s="1"/>
      <c r="B10" s="112" t="s">
        <v>95</v>
      </c>
      <c r="C10" s="113"/>
      <c r="D10" s="113"/>
      <c r="E10" s="113"/>
      <c r="F10" s="114"/>
      <c r="G10" s="43">
        <v>0</v>
      </c>
      <c r="H10" s="8" t="s">
        <v>3</v>
      </c>
      <c r="I10" s="1"/>
    </row>
    <row r="11" spans="1:9" x14ac:dyDescent="0.25">
      <c r="A11" s="1"/>
      <c r="B11" s="112" t="s">
        <v>96</v>
      </c>
      <c r="C11" s="113"/>
      <c r="D11" s="113"/>
      <c r="E11" s="113"/>
      <c r="F11" s="114"/>
      <c r="G11" s="43">
        <v>0</v>
      </c>
      <c r="H11" s="8" t="s">
        <v>3</v>
      </c>
      <c r="I11" s="1"/>
    </row>
    <row r="12" spans="1:9" x14ac:dyDescent="0.25">
      <c r="A12" s="1"/>
      <c r="B12" s="112" t="s">
        <v>97</v>
      </c>
      <c r="C12" s="113"/>
      <c r="D12" s="113"/>
      <c r="E12" s="113"/>
      <c r="F12" s="114"/>
      <c r="G12" s="8">
        <v>0</v>
      </c>
      <c r="H12" s="8" t="s">
        <v>3</v>
      </c>
      <c r="I12" s="1"/>
    </row>
    <row r="13" spans="1:9" x14ac:dyDescent="0.25">
      <c r="A13" s="1"/>
      <c r="B13" s="112" t="s">
        <v>98</v>
      </c>
      <c r="C13" s="113"/>
      <c r="D13" s="113"/>
      <c r="E13" s="113"/>
      <c r="F13" s="114"/>
      <c r="G13" s="8">
        <v>0</v>
      </c>
      <c r="H13" s="8" t="s">
        <v>3</v>
      </c>
      <c r="I13" s="1"/>
    </row>
    <row r="14" spans="1:9" x14ac:dyDescent="0.25">
      <c r="A14" s="1"/>
      <c r="B14" s="112" t="s">
        <v>99</v>
      </c>
      <c r="C14" s="113"/>
      <c r="D14" s="113"/>
      <c r="E14" s="113"/>
      <c r="F14" s="114"/>
      <c r="G14" s="8">
        <v>0</v>
      </c>
      <c r="H14" s="8" t="s">
        <v>3</v>
      </c>
      <c r="I14" s="1"/>
    </row>
    <row r="15" spans="1:9" x14ac:dyDescent="0.25">
      <c r="A15" s="1"/>
      <c r="B15" s="112" t="s">
        <v>100</v>
      </c>
      <c r="C15" s="113"/>
      <c r="D15" s="113"/>
      <c r="E15" s="113"/>
      <c r="F15" s="114"/>
      <c r="G15" s="8">
        <v>0</v>
      </c>
      <c r="H15" s="8" t="s">
        <v>3</v>
      </c>
      <c r="I15" s="1"/>
    </row>
    <row r="16" spans="1:9" x14ac:dyDescent="0.25">
      <c r="A16" s="1"/>
      <c r="B16" s="112" t="s">
        <v>101</v>
      </c>
      <c r="C16" s="113"/>
      <c r="D16" s="113"/>
      <c r="E16" s="113"/>
      <c r="F16" s="114"/>
      <c r="G16" s="8">
        <v>0</v>
      </c>
      <c r="H16" s="8" t="s">
        <v>3</v>
      </c>
      <c r="I16" s="1"/>
    </row>
    <row r="17" spans="1:9" x14ac:dyDescent="0.25">
      <c r="A17" s="1"/>
      <c r="B17" s="112" t="s">
        <v>102</v>
      </c>
      <c r="C17" s="113"/>
      <c r="D17" s="113"/>
      <c r="E17" s="113"/>
      <c r="F17" s="114"/>
      <c r="G17" s="8">
        <v>0</v>
      </c>
      <c r="H17" s="8" t="s">
        <v>3</v>
      </c>
      <c r="I17" s="1"/>
    </row>
    <row r="18" spans="1:9" x14ac:dyDescent="0.25">
      <c r="A18" s="1"/>
      <c r="B18" s="90" t="s">
        <v>103</v>
      </c>
      <c r="C18" s="91"/>
      <c r="D18" s="91"/>
      <c r="E18" s="91"/>
      <c r="F18" s="92"/>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QUQIOWnDaYPodSiv0mzeqW3wOlZCklgZfnl81Tw+DIg1yS4Gkrq1C845LB7+WjjIDwtxiJp74xJk+mlfXJbEA==" saltValue="/e1X0ux1mJzC9Nyn1usvq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2023-08-16T14:38:54Z</dcterms:modified>
</cp:coreProperties>
</file>