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Brønderslev Spildevand AS (S012)\ØR2027\"/>
    </mc:Choice>
  </mc:AlternateContent>
  <xr:revisionPtr revIDLastSave="0" documentId="13_ncr:1_{951B6912-4486-4068-8354-BC0239971FE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10-tillæg'!$B$9:$B$10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E10" i="8"/>
  <c r="C10" i="7" s="1"/>
  <c r="E9" i="8"/>
  <c r="C9" i="7" s="1"/>
  <c r="C25" i="7"/>
  <c r="C18" i="3" s="1"/>
  <c r="C16" i="6"/>
  <c r="C13" i="3" l="1"/>
  <c r="C12" i="11"/>
  <c r="C19" i="3" s="1"/>
  <c r="C16" i="12"/>
  <c r="C20" i="3" s="1"/>
  <c r="C12" i="3"/>
  <c r="C20" i="7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<sst xmlns="http://schemas.openxmlformats.org/spreadsheetml/2006/main" count="331" uniqueCount="154">
  <si>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</si>
  <si>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</si>
  <si>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</si>
  <si>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</si>
  <si>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</si>
  <si>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</si>
  <si>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</si>
  <si>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</si>
  <si>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</si>
  <si>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</si>
  <si>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</si>
  <si>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</si>
  <si>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</si>
  <si>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</si>
  <si>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</si>
  <si>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</si>
  <si>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</si>
  <si>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</si>
  <si>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</si>
  <si>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</si>
  <si>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</si>
  <si>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</si>
  <si>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</si>
  <si>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</si>
  <si>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</si>
  <si>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</si>
  <si>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</si>
  <si>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</si>
  <si>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</si>
  <si>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</si>
  <si>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</si>
  <si>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</si>
  <si>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</si>
  <si>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</si>
  <si>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</si>
  <si>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</si>
  <si>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</si>
  <si>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</si>
  <si>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</si>
  <si>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</si>
  <si>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</si>
  <si>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</si>
  <si>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</si>
  <si>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</si>
  <si>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</si>
  <si>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</si>
  <si>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</si>
  <si>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</si>
  <si>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</si>
  <si>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</si>
  <si>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</si>
  <si>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</si>
  <si>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</si>
  <si>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</si>
  <si>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</si>
  <si>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</si>
  <si>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</si>
  <si>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</si>
  <si>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</si>
  <si>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</si>
  <si>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</si>
  <si>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</si>
  <si>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</si>
  <si>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</si>
  <si>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</si>
  <si>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</si>
  <si>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</si>
  <si>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</si>
  <si>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</si>
  <si>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</si>
  <si>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</si>
  <si>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</si>
  <si>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</si>
  <si>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</si>
  <si>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</si>
  <si>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</si>
  <si>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</si>
  <si>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</si>
  <si>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</si>
  <si>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</si>
  <si>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</si>
  <si>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</si>
  <si>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</si>
  <si>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</si>
  <si>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</si>
  <si>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</si>
  <si>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</si>
  <si>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</si>
  <si>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</si>
  <si>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</si>
  <si>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</si>
  <si>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</si>
  <si>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</si>
  <si>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</si>
  <si>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</si>
  <si>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</si>
  <si>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</si>
  <si>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</si>
  <si>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</si>
  <si>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</si>
  <si>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</si>
  <si>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</si>
  <si>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</si>
  <si>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</si>
  <si>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</si>
  <si>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</si>
  <si>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</si>
  <si>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</si>
  <si>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</si>
  <si>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</si>
  <si>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</si>
  <si>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</si>
  <si>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</si>
  <si>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</si>
  <si>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</si>
  <si>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</si>
  <si>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</si>
  <si>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</si>
  <si>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</si>
  <si>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</si>
  <si>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</si>
  <si>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</si>
  <si>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</si>
  <si>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</si>
  <si>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</si>
  <si>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</si>
  <si>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</si>
  <si>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</si>
  <si>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</si>
  <si>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</si>
  <si>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</si>
  <si>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</si>
  <si>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</si>
  <si>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</si>
  <si>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</si>
  <si>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</si>
  <si>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</si>
  <si>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</si>
  <si>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</si>
  <si>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</si>
  <si>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</si>
  <si>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</si>
  <si>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</si>
  <si>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</si>
  <si>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</si>
  <si>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</si>
  <si>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</si>
  <si>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</si>
  <si>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</si>
  <si>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Finansieringsomkostninger</t>
  </si>
  <si>
    <t>Kloakseparering</t>
  </si>
  <si>
    <t>NIS2 og CER</t>
  </si>
  <si>
    <t>Strømpeforinger</t>
  </si>
  <si>
    <t>Udvidelser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</si>
</sst>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g75fWDWqQ6rkPmzU13BT1nQwp0SLcMgtGulSfnetycDqxgf8e1h3ZqTumIBd6pJfyGat6pJPToq1wLq/1LqrXg==" saltValue="rHgI/fVIieUAVs9RuN74t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62181051.480197795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1719302.6417160002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-398886.98704239156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1835192.4001977837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65336659.53506919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65336659.53506919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xNa8a824AODhPmUzzan2ofJ2ITOrqqgW2KfwSyNtTa1VG4QFzCw3VHESVEeND49oltkU78Nc6iIojQ0M11UbDg==" saltValue="NmZFI5IwhJYi5Lq9HOx6N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61633704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676660.90889600001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1753835.5938008099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64064200.502696812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62010877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2053323.5026968122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6360944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8414267.5026968122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100*6360944/(58723202+1049065)</f>
        <v>10.641965445279162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13.134117707974221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ycwe22tDEt5ahDddzqFpwXXekZcApbZ/kORRVfLKzL2vvwnElrhwElBnnaqA+hWq0MWnv8yfDlf1Dnofv1O9CQ==" saltValue="UsnaQB352qZC118W4V6Rl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60145198.964475714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676660.90889600001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-387365.28672792175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1746556.8935540055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62181051.480197795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136</v>
      </c>
      <c r="C23" s="75">
        <v>62181051.480197795</v>
      </c>
      <c r="D23" s="58" t="s">
        <v>31</v>
      </c>
      <c r="E23" s="54"/>
    </row>
    <row r="24" spans="1:5" ht="30" customHeight="1" x14ac:dyDescent="0.25">
      <c r="A24" s="54"/>
      <c r="B24" s="76" t="s">
        <v>137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w9noOTNj7kvFK7nIoV4peLzyhL6AuWI/L0cZB58SsjSsZIKfizx5Px7K2vFdvnG5h4v8LxjkP9UW1knYJ0yp8w==" saltValue="pXqQs2B7+TT2xhNpKD9aw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19928007.175717935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-398560.14351435873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414902.31991600001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19944349.352119576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-398886.98704239156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45508844.047591381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1304400.3217999998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46813244.369391382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-398886.98704239156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OQI9R2d3TFnA3cO2l75Wjuec3f41UJr8p+J0qG6/IVZSYvbD5lNcrFW7WM+FuN3FFfyJgHFLLYBKzv3gBOw8Yw==" saltValue="hx86wBdALvdO8OYmtihl/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2590.5938008100056</v>
      </c>
      <c r="D10" s="46" t="s">
        <v>31</v>
      </c>
      <c r="E10" s="11"/>
    </row>
    <row r="11" spans="1:5" ht="15" customHeight="1" x14ac:dyDescent="0.25">
      <c r="A11" s="11"/>
      <c r="B11" s="94" t="s">
        <v>148</v>
      </c>
      <c r="C11" s="95">
        <v>62486</v>
      </c>
      <c r="D11" s="46" t="s">
        <v>31</v>
      </c>
      <c r="E11" s="11"/>
    </row>
    <row r="12" spans="1:5" ht="15" customHeight="1" x14ac:dyDescent="0.25">
      <c r="A12" s="11"/>
      <c r="B12" s="94"/>
      <c r="C12" s="95"/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65076.593800810006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9+0Wmtryn88P9C5rgIlsjGGMhU7p8kaDkGuS/zwyug4TZnHVHtUhuiR6TmUXT55D/IT0Yu4TXet+TjtlU5csAw==" saltValue="jFCVxX/ce5M7DoC/tmoqf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1283436.1868892401</v>
      </c>
      <c r="D9" s="33">
        <v>816960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74076.406199189994</v>
      </c>
      <c r="D10" s="33">
        <v>76667</v>
      </c>
      <c r="E10" s="33">
        <f t="shared" ref="E10:E19" si="0">MAX(D10-C10,0)</f>
        <v>2590.5938008100056</v>
      </c>
      <c r="F10" s="46" t="s">
        <v>31</v>
      </c>
      <c r="G10" s="11"/>
    </row>
    <row r="11" spans="1:7" ht="15" hidden="1" customHeight="1" x14ac:dyDescent="0.25">
      <c r="A11" s="11"/>
      <c r="B11" s="94"/>
      <c r="C11" s="33"/>
      <c r="D11" s="33"/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UA3/Y0pwxXrKa4N/vlGVoRFSiKvhGe6BFTKW4OUxPlp5u/IR7QSKuhtGRE2uYlBdUd6IhN+en9HcAaza3LhPaw==" saltValue="gdmY6PL9ciJVCG1swP0XJ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149</v>
      </c>
      <c r="C10" s="33">
        <v>0</v>
      </c>
      <c r="D10" s="46" t="s">
        <v>31</v>
      </c>
      <c r="E10" s="33">
        <v>491144</v>
      </c>
      <c r="F10" s="46" t="s">
        <v>31</v>
      </c>
      <c r="G10" s="11"/>
    </row>
    <row r="11" spans="1:7" ht="15" customHeight="1" x14ac:dyDescent="0.25">
      <c r="A11" s="11"/>
      <c r="B11" s="112" t="s">
        <v>150</v>
      </c>
      <c r="C11" s="33">
        <v>52999</v>
      </c>
      <c r="D11" s="46" t="s">
        <v>31</v>
      </c>
      <c r="E11" s="33">
        <v>434205</v>
      </c>
      <c r="F11" s="46" t="s">
        <v>31</v>
      </c>
      <c r="G11" s="11"/>
    </row>
    <row r="12" spans="1:7" ht="15" customHeight="1" x14ac:dyDescent="0.25">
      <c r="A12" s="11"/>
      <c r="B12" s="112" t="s">
        <v>151</v>
      </c>
      <c r="C12" s="33">
        <v>268901</v>
      </c>
      <c r="D12" s="46" t="s">
        <v>31</v>
      </c>
      <c r="E12" s="33">
        <v>71760</v>
      </c>
      <c r="F12" s="46" t="s">
        <v>31</v>
      </c>
      <c r="G12" s="11"/>
    </row>
    <row r="13" spans="1:7" ht="15" customHeight="1" x14ac:dyDescent="0.25">
      <c r="A13" s="11"/>
      <c r="B13" s="112" t="s">
        <v>152</v>
      </c>
      <c r="C13" s="33">
        <v>0</v>
      </c>
      <c r="D13" s="46" t="s">
        <v>31</v>
      </c>
      <c r="E13" s="33">
        <v>177554</v>
      </c>
      <c r="F13" s="46" t="s">
        <v>31</v>
      </c>
      <c r="G13" s="11"/>
    </row>
    <row r="14" spans="1:7" ht="15" customHeight="1" x14ac:dyDescent="0.25">
      <c r="A14" s="11"/>
      <c r="B14" s="112" t="s">
        <v>153</v>
      </c>
      <c r="C14" s="33">
        <v>89578</v>
      </c>
      <c r="D14" s="46" t="s">
        <v>31</v>
      </c>
      <c r="E14" s="33">
        <v>93099</v>
      </c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411478</v>
      </c>
      <c r="D18" s="98" t="s">
        <v>31</v>
      </c>
      <c r="E18" s="97">
        <f>SUM(E10:E17)</f>
        <v>1267762</v>
      </c>
      <c r="F18" s="98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-8229.56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11653.879916</v>
      </c>
      <c r="D21" s="46" t="s">
        <v>31</v>
      </c>
      <c r="E21" s="33">
        <f>SUM(E18:E20)*'8. Nøgletal'!C9</f>
        <v>36638.321799999998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414902.31991600001</v>
      </c>
      <c r="D22" s="98" t="s">
        <v>31</v>
      </c>
      <c r="E22" s="97">
        <f>SUM(E18:E21)</f>
        <v>1304400.3218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Vt0J3ogZUYwMcH5+meAb+wfm4tJWLvvdWzqxAtRwRLoAIrTZNVe0BzDUKbDoeC2bRfMuw1hcrMk9N7aK9IUGLA==" saltValue="tkWQQzUAqDQ2hcs/s9T9O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>
        <v>9519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9519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CQGAgwn8lONWkItSDLqrqWJc0f9gQJsZw2xh7zRVcOEFE4rYoUdAZ2QMdNjSxgdZGc7/gX/YGEnolVH0Q6q6CQ==" saltValue="oqvovo5cyYcmc+8VOVUJ5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1ThmHBg8ue18PHGBJMq7lpbTSqsU/NOLHpz1C7rkXsxSnNvGbuIG8Jwl7rrEpeDkIYHLVMy23F9/1IqBbPrAdQ==" saltValue="zumMRrl6s01ichBvEkxgo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140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McLfQV1XnmomNnRKfIntvgrbrh/1BJW7skrrGV6Dn8yK7FWl8iM93yRnyLn0zwcXFlHfFzF3bUqIok4+6RSYRA==" saltValue="r0MgKwvCgP/6v07RorLcT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NFGt9pHgx5uC0LhbWKlo1XlNF754zvpKeZrJ6YAOWTWsIMz96B6wbUQ9L9wYF1NH/Tri4eKqEGJ/ty2Rv/Esww==" saltValue="jfAT1mk/MgV5rZoOXeEGr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wR87XBKPmnR/MrBYK2MfLKXdTAf6tPJyzTsYXo7Pusov+AeweTJhkcHcMElPqInLU5IqRCLgnP8MvZ+6Y/rYNw==" saltValue="tUw4Wz4e+vEnMZK/LSgr/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Wz41I7Wx/KZ8BEtxsRfdmsKs/6RZiY4vZ26IeZrzeXJpmfAySsulmjZd07AodFAcWop5W1lozEAd8PPWmIY37w==" saltValue="Tk7ena/gGzbd7KEKgRJu+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ahE6P9Gn92wGxY8Zizo9vmfaxvuyZT7hT0bJjAhIifaPBQBoxQM3CM2DZZ2R6lQxdrGU2vv6t9NISCCGBkaLhQ==" saltValue="1TVWdidhPyRJUT6MIkezX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2026-09-30T10:23:34Z</dcterms:modified>
</cp:coreProperties>
</file>