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Fredericia Spildevand og Energi AS (S023)\ØR2027\"/>
    </mc:Choice>
  </mc:AlternateContent>
  <xr:revisionPtr revIDLastSave="0" documentId="13_ncr:1_{8A69A973-B985-46F7-AE07-B655A476CAE7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9" i="7" s="1"/>
  <c r="C24" i="7"/>
  <c r="C18" i="3" s="1"/>
  <c r="C16" i="6"/>
  <c r="C13" i="3" l="1"/>
  <c r="C12" i="11"/>
  <c r="C19" i="3" s="1"/>
  <c r="C19" i="7"/>
  <c r="C11" i="4" s="1"/>
  <c r="C12" i="4" s="1"/>
  <c r="C15" i="4" s="1"/>
  <c r="C19" i="4" s="1"/>
  <c r="C24" i="4" s="1"/>
  <c r="C12" i="3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<sst xmlns="http://schemas.openxmlformats.org/spreadsheetml/2006/main" count="329" uniqueCount="152">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</sst>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6" t="s">
        <v>0</v>
      </c>
      <c r="D6" s="106"/>
      <c r="E6" s="10"/>
    </row>
    <row r="7" spans="1:5" ht="15" customHeight="1" x14ac:dyDescent="0.25">
      <c r="A7" s="9"/>
      <c r="B7" s="10"/>
      <c r="C7" s="106"/>
      <c r="D7" s="106"/>
      <c r="E7" s="10"/>
    </row>
    <row r="8" spans="1:5" ht="15.75" customHeight="1" x14ac:dyDescent="0.25">
      <c r="A8" s="9"/>
      <c r="B8" s="11"/>
      <c r="C8" s="107" t="s">
        <v>1</v>
      </c>
      <c r="D8" s="107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8" t="s">
        <v>2</v>
      </c>
      <c r="D11" s="108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9" t="s">
        <v>14</v>
      </c>
      <c r="D23" s="109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x1pSR6TogGZj4OBpprEDkZeZbZuZGeR2mWz9nn83qKHJn1yagM4hTkbGDqtEPSxPuHyCczwCHFmLFxolyr5pYA==" saltValue="IDOuY7RWiUtS8noGryaal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KkcA5aeVLit42Tz5l1w5bKaYBi+wI1LkJnQ3CDtoEj3hBBkPLTx+/hDa2tVa6qwuZXIGUQ3LfH1K7KjXEr/gHg==" saltValue="MROw9lg8B6u2rVtor/wrM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142</v>
      </c>
      <c r="C13" s="93">
        <v>1642006</v>
      </c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>
        <v>1695611</v>
      </c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53605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53605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cK8T+ldRRnFsjNznOmKwO7rFtbmBPw+ebQq7vVTPXuVzDnovFatO6+yRm66HBOWazKaRL/5I2LQ4NesnOW5WhQ==" saltValue="ZK7/lsbjcxuoTRh1Iom8b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LRHZ/oQ9f/kVWMjWa2Ev4tSrdZldpHgpkmwFCf1wIGSCUkL3A+xLGYfQ9SRvcLk1QHLc4VH57t/7DrMtKNeoqA==" saltValue="PZAE3P4EK24C1/fq7u14/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f9SdDAWu3pWKVaGENCE1n7LqNtxVwYYCy5rn1lyNwWX9X3JYKbY2vxymlI+lY4apQS8MWCJO9BclZ50Z2TOVeQ==" saltValue="FCdr2iLmhNTeoI5zWBEeE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tUG8475rfJlpjC4jphBksd80evyofRt2srSo1PjgmZND3IXU3hvvj7xofr6QtUTwBtSEQ8Y9kqTDgZp9YfiQhw==" saltValue="TaUm9Lmxu6ikIpGp4vJjS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RFGYZcQH+KJEzocev+SjWgmRQ2i1xjcIidCAE6MKE3BWyaeZpUBdAlYtbxcOxbdAEEBW7pAXusbvywysItvIJw==" saltValue="oWkIS6gASHUjTFCRBMb5a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139688169.47890252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-1009451.6170512849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4007814.946207501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142686532.80805874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10-tillæg'!C24</f>
        <v>1640520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53605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144380657.80805874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XfIE91oh+n7l+haJYdsYohaOnupiy9EM3Q30c39nzjzGEEhHRhzFPz8r+hiOGAUJTkiWPjdq2pPVhtMr4tXhYQ==" saltValue="RV7eJZhHDF+Mjbgqicz+b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144334457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0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10-tillæg'!C19+'5.2. Varige tillæg'!C18+'5.2. Varige tillæg'!E18+'5.3. Engangstillæg'!C13+'5.3. Engangstillæg'!E13</f>
        <v>253205.70033646998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144587662.70033646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135200250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9387412.7003364563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2127891</v>
      </c>
      <c r="D18" s="39" t="s">
        <v>31</v>
      </c>
      <c r="E18" s="9"/>
    </row>
    <row r="19" spans="1:5" ht="15" customHeight="1" x14ac:dyDescent="0.25">
      <c r="A19" s="9"/>
      <c r="B19" s="18" t="s">
        <v>143</v>
      </c>
      <c r="C19" s="34">
        <f>C15+C18</f>
        <v>11515303.700336456</v>
      </c>
      <c r="D19" s="20" t="s">
        <v>31</v>
      </c>
      <c r="E19" s="9"/>
    </row>
    <row r="20" spans="1:5" ht="46.5" customHeight="1" x14ac:dyDescent="0.25">
      <c r="A20" s="9"/>
      <c r="B20" s="115" t="s">
        <v>144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145</v>
      </c>
      <c r="C22" s="19"/>
      <c r="D22" s="20"/>
      <c r="E22" s="9"/>
    </row>
    <row r="23" spans="1:5" ht="26.25" x14ac:dyDescent="0.25">
      <c r="A23" s="9"/>
      <c r="B23" s="42" t="s">
        <v>146</v>
      </c>
      <c r="C23" s="43">
        <f>100*2127891/(133990815+2127891)</f>
        <v>1.5632612610936809</v>
      </c>
      <c r="D23" s="39" t="s">
        <v>147</v>
      </c>
      <c r="E23" s="9"/>
    </row>
    <row r="24" spans="1:5" ht="26.25" x14ac:dyDescent="0.25">
      <c r="A24" s="9"/>
      <c r="B24" s="42" t="s">
        <v>148</v>
      </c>
      <c r="C24" s="43">
        <f>C19/C12*100</f>
        <v>7.9642367026862937</v>
      </c>
      <c r="D24" s="39" t="s">
        <v>147</v>
      </c>
      <c r="E24" s="9"/>
    </row>
    <row r="25" spans="1:5" ht="56.25" customHeight="1" x14ac:dyDescent="0.25">
      <c r="A25" s="9"/>
      <c r="B25" s="111" t="s">
        <v>149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nCTHwauDW4CEq8VIl70OWA3VR3ePQzmEcYmf21xGi8F6FoLjzkj5sGB0Ic2UbSqyiD9U0Uch2C9kNkOvbr4GGg==" saltValue="peFxYF+X4f8Ydo6C7hjDl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136765693.60420161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0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-1001120.293964909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3923596.1686658403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139688169.47890252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1641262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208923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141538354.47890252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sTBTu3wnzpZdqcYyBvbB/1e0rXWTj9/QFvDo+uNfJ0vLWoQnaqnx+yJz93BjSEXERsZQymLZXMYc+71qcv9vXw==" saltValue="c4qofeA+RboCTI6x5wr+B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51502633.523024738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-1030052.6704604948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50472580.852564245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-1009451.6170512849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89215588.293655828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0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89215588.293655828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-1009451.6170512849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Lu30z8AO70vaRaxRWUzAy+MVZZE5s2supXn1Jku0D2mktDSuzeWGwt9N6NRIbCIt6XjXBgAAtPN2E2Oy6xcssQ==" saltValue="qRq+OqOxsxTLmuOYgsGzd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19515.62033646999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141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4" t="s">
        <v>150</v>
      </c>
      <c r="C13" s="75">
        <v>52901.08</v>
      </c>
      <c r="D13" s="39" t="s">
        <v>31</v>
      </c>
      <c r="E13" s="9"/>
    </row>
    <row r="14" spans="1:5" ht="15" customHeight="1" x14ac:dyDescent="0.25">
      <c r="A14" s="9"/>
      <c r="B14" s="74" t="s">
        <v>151</v>
      </c>
      <c r="C14" s="75">
        <v>180789</v>
      </c>
      <c r="D14" s="39" t="s">
        <v>31</v>
      </c>
      <c r="E14" s="9"/>
    </row>
    <row r="15" spans="1:5" ht="15" customHeight="1" x14ac:dyDescent="0.25">
      <c r="A15" s="9"/>
      <c r="B15" s="74"/>
      <c r="C15" s="75"/>
      <c r="D15" s="39" t="s">
        <v>31</v>
      </c>
      <c r="E15" s="9"/>
    </row>
    <row r="16" spans="1:5" ht="15" customHeight="1" x14ac:dyDescent="0.25">
      <c r="A16" s="9"/>
      <c r="B16" s="74"/>
      <c r="C16" s="75"/>
      <c r="D16" s="39" t="s">
        <v>31</v>
      </c>
      <c r="E16" s="9"/>
    </row>
    <row r="17" spans="1:5" ht="15" customHeight="1" x14ac:dyDescent="0.25">
      <c r="A17" s="9"/>
      <c r="B17" s="74"/>
      <c r="C17" s="75"/>
      <c r="D17" s="39" t="s">
        <v>31</v>
      </c>
      <c r="E17" s="9"/>
    </row>
    <row r="18" spans="1:5" ht="15" customHeight="1" x14ac:dyDescent="0.25">
      <c r="A18" s="9"/>
      <c r="B18" s="74"/>
      <c r="C18" s="75"/>
      <c r="D18" s="39" t="s">
        <v>31</v>
      </c>
      <c r="E18" s="9"/>
    </row>
    <row r="19" spans="1:5" ht="15" customHeight="1" x14ac:dyDescent="0.25">
      <c r="A19" s="9"/>
      <c r="B19" s="18" t="s">
        <v>48</v>
      </c>
      <c r="C19" s="76">
        <f>SUM(C9:C18)</f>
        <v>253205.70033646998</v>
      </c>
      <c r="D19" s="77" t="s">
        <v>31</v>
      </c>
      <c r="E19" s="9"/>
    </row>
    <row r="20" spans="1:5" ht="15" customHeight="1" x14ac:dyDescent="0.25">
      <c r="A20" s="9"/>
      <c r="B20" s="78"/>
      <c r="C20" s="79"/>
      <c r="D20" s="79"/>
      <c r="E20" s="9"/>
    </row>
    <row r="21" spans="1:5" ht="15" customHeight="1" x14ac:dyDescent="0.25">
      <c r="A21" s="9"/>
      <c r="B21" s="120" t="s">
        <v>39</v>
      </c>
      <c r="C21" s="121"/>
      <c r="D21" s="122"/>
      <c r="E21" s="9"/>
    </row>
    <row r="22" spans="1:5" ht="15" customHeight="1" x14ac:dyDescent="0.25">
      <c r="A22" s="9"/>
      <c r="B22" s="80" t="s">
        <v>49</v>
      </c>
      <c r="C22" s="26">
        <v>1640520</v>
      </c>
      <c r="D22" s="39" t="s">
        <v>31</v>
      </c>
      <c r="E22" s="9"/>
    </row>
    <row r="23" spans="1:5" ht="15" customHeight="1" x14ac:dyDescent="0.25">
      <c r="A23" s="9"/>
      <c r="B23" s="80" t="s">
        <v>50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18" t="s">
        <v>48</v>
      </c>
      <c r="C24" s="76">
        <f>SUM(C22:C23)</f>
        <v>1640520</v>
      </c>
      <c r="D24" s="77" t="s">
        <v>31</v>
      </c>
      <c r="E24" s="9"/>
    </row>
    <row r="25" spans="1:5" ht="15" customHeight="1" x14ac:dyDescent="0.25">
      <c r="A25" s="9"/>
      <c r="B25" s="9"/>
      <c r="C25" s="9"/>
      <c r="D25" s="9"/>
      <c r="E25" s="9"/>
    </row>
    <row r="26" spans="1:5" ht="15" customHeight="1" x14ac:dyDescent="0.25">
      <c r="A26" s="9"/>
      <c r="B26" s="9"/>
      <c r="C26" s="9"/>
      <c r="D26" s="9"/>
      <c r="E26" s="9"/>
    </row>
  </sheetData>
  <sheetProtection algorithmName="SHA-512" hashValue="BPigmnmZesQpOPAgTB2Ey71EvPNLlHL0OCryjBe+NqArVKgZyRHzickr3rfRu9PUx5sTMQsy/8Po50g2Gr/H7w==" saltValue="LRvnJEQ7tuhs7WaVrge2qw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3170033.8063795101</v>
      </c>
      <c r="D9" s="26">
        <v>2733450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155469.37966353001</v>
      </c>
      <c r="D10" s="26">
        <v>174985</v>
      </c>
      <c r="E10" s="26">
        <f t="shared" ref="E10:E19" si="0">MAX(D10-C10,0)</f>
        <v>19515.62033646999</v>
      </c>
      <c r="F10" s="39" t="s">
        <v>31</v>
      </c>
      <c r="G10" s="9"/>
    </row>
    <row r="11" spans="1:7" ht="45" customHeight="1" x14ac:dyDescent="0.25">
      <c r="A11" s="9"/>
      <c r="B11" s="73" t="s">
        <v>140</v>
      </c>
      <c r="C11" s="26">
        <v>1300226.2022434699</v>
      </c>
      <c r="D11" s="26">
        <v>1184221</v>
      </c>
      <c r="E11" s="26">
        <f t="shared" si="0"/>
        <v>0</v>
      </c>
      <c r="F11" s="39" t="s">
        <v>31</v>
      </c>
      <c r="G11" s="9"/>
    </row>
    <row r="12" spans="1:7" ht="15" customHeight="1" x14ac:dyDescent="0.25">
      <c r="A12" s="9"/>
      <c r="B12" s="73" t="s">
        <v>141</v>
      </c>
      <c r="C12" s="26">
        <v>828360.48394088005</v>
      </c>
      <c r="D12" s="26">
        <v>682170</v>
      </c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4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v+lIi0cgnGQX504cxJjgcsPwcrwhkV0MMn1Um3+/kQmlAZlQlIPvECTKXIZEAHlajdeDpsslc6V2FM4r/D/7XQ==" saltValue="2Lot+dL/WM8QABPfILSZ7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0</v>
      </c>
      <c r="D18" s="77" t="s">
        <v>31</v>
      </c>
      <c r="E18" s="76">
        <f>SUM(E10:E17)</f>
        <v>0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0</v>
      </c>
      <c r="D22" s="77" t="s">
        <v>31</v>
      </c>
      <c r="E22" s="76">
        <f>SUM(E18:E21)</f>
        <v>0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MuwQ995DPj6plVi3tX6zxb8KdRbGZmClvUiU8/ImJudYALGmmz8GqJQ8LPdvEvezeZmpcrEVa2Xw3pz945w6oQ==" saltValue="PZEibycnO21oWM1DxzWwX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NDZvwS400VenJcDWZIjjwj2zwlGzVsiuve2X5GOFMB6nMSr8uWzOnGzcRcetan885nuRRwuiXFskvxB1ITHz9Q==" saltValue="1I3WvZigGvJpRVN0ItfLA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2026-08-19T12:57:44Z</dcterms:modified>
</cp:coreProperties>
</file>