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QUADJURS AS (S00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27" i="22" l="1"/>
  <c r="G35" i="36"/>
  <c r="G31" i="36"/>
  <c r="G11" i="36" l="1"/>
  <c r="G13" i="30" l="1"/>
  <c r="E20" i="11" l="1"/>
  <c r="F20" i="11"/>
  <c r="G20" i="11"/>
  <c r="E11" i="11"/>
  <c r="E12" i="11"/>
  <c r="E13" i="11"/>
  <c r="E14" i="11"/>
  <c r="E15" i="11"/>
  <c r="E16" i="11"/>
  <c r="E17" i="11"/>
  <c r="E16" i="40" l="1"/>
  <c r="E12" i="40"/>
  <c r="E17" i="40"/>
  <c r="C14" i="19" l="1"/>
  <c r="E28" i="32" l="1"/>
  <c r="E38" i="32" l="1"/>
  <c r="E32" i="32"/>
  <c r="C30" i="2" s="1"/>
  <c r="E20" i="32"/>
  <c r="E12" i="32"/>
  <c r="E16" i="27" l="1"/>
  <c r="E17" i="27" s="1"/>
  <c r="E18" i="11" l="1"/>
  <c r="E19" i="11"/>
  <c r="E10" i="11"/>
  <c r="G8" i="30" l="1"/>
  <c r="E29" i="20" l="1"/>
  <c r="E23" i="20"/>
  <c r="E17" i="20"/>
  <c r="E11" i="20"/>
  <c r="E40" i="32" l="1"/>
  <c r="C26" i="22" l="1"/>
  <c r="C26" i="15"/>
  <c r="E28" i="20" l="1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C10" i="37" l="1"/>
  <c r="C11" i="37" s="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33" i="2" s="1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<sst xmlns="http://schemas.openxmlformats.org/spreadsheetml/2006/main" count="712" uniqueCount="289">
  <si>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</si>
  <si>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</si>
  <si>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</si>
  <si>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</si>
  <si>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</si>
  <si>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</si>
  <si>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</si>
  <si>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</si>
  <si>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</si>
  <si>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</si>
  <si>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</si>
  <si>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</si>
  <si>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</si>
  <si>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</si>
  <si>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</si>
  <si>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</si>
  <si>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</si>
  <si>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</si>
  <si>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</si>
  <si>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</si>
  <si>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</si>
  <si>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</si>
  <si>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</si>
  <si>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</si>
  <si>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</si>
  <si>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</si>
  <si>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</si>
  <si>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</si>
  <si>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</si>
  <si>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</si>
  <si>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</si>
  <si>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</si>
  <si>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</si>
  <si>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</si>
  <si>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</si>
  <si>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</si>
  <si>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</si>
  <si>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</si>
  <si>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</si>
  <si>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</si>
  <si>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</si>
  <si>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</si>
  <si>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</si>
  <si>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</si>
  <si>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</si>
  <si>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</si>
  <si>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</si>
  <si>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</si>
  <si>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</si>
  <si>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</si>
  <si>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</si>
  <si>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</si>
  <si>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</si>
  <si>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</si>
  <si>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</si>
  <si>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</si>
  <si>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</si>
  <si>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</si>
  <si>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</si>
  <si>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</si>
  <si>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</si>
  <si>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</si>
  <si>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</si>
  <si>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</si>
  <si>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</si>
  <si>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</si>
  <si>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</si>
  <si>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</si>
  <si>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</si>
  <si>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</si>
  <si>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</si>
  <si>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</si>
  <si>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</si>
  <si>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</si>
  <si>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</si>
  <si>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</si>
  <si>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</si>
  <si>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</si>
  <si>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</si>
  <si>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</si>
  <si>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</si>
  <si>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</si>
  <si>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</si>
  <si>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</si>
  <si>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</si>
  <si>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</si>
  <si>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</si>
  <si>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</si>
  <si>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</si>
  <si>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</si>
  <si>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</si>
  <si>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</si>
  <si>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</si>
  <si>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</si>
  <si>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</si>
  <si>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</si>
  <si>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</si>
  <si>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</si>
  <si>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</si>
  <si>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</si>
  <si>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</si>
  <si>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</si>
  <si>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</si>
  <si>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</si>
  <si>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</si>
  <si>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</si>
  <si>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</si>
  <si>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</si>
  <si>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</si>
  <si>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</si>
  <si>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</si>
  <si>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</si>
  <si>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</si>
  <si>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</si>
  <si>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</si>
  <si>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</si>
  <si>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</si>
  <si>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</si>
  <si>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</si>
  <si>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</si>
  <si>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</si>
  <si>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</si>
  <si>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</si>
  <si>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</si>
  <si>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</si>
  <si>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</si>
  <si>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</si>
  <si>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</si>
  <si>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</si>
  <si>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</si>
  <si>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</si>
  <si>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</si>
  <si>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</si>
  <si>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</si>
  <si>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</si>
  <si>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</si>
  <si>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</si>
  <si>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</si>
  <si>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</si>
  <si>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</si>
  <si>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</si>
  <si>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</si>
  <si>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</si>
  <si>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</si>
  <si>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</si>
  <si>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</si>
  <si>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</si>
  <si>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</si>
  <si>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</si>
  <si>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</si>
  <si>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</si>
  <si>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</si>
  <si>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</si>
  <si>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</si>
  <si>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</si>
  <si>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</si>
  <si>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</si>
  <si>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</si>
  <si>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</si>
  <si>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</si>
  <si>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</si>
  <si>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</si>
  <si>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</si>
  <si>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</si>
  <si>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</si>
  <si>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</si>
  <si>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</si>
  <si>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</si>
  <si>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</si>
  <si>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</si>
  <si>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</si>
  <si>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</si>
  <si>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</si>
  <si>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</si>
  <si>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</si>
  <si>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</si>
  <si>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</si>
  <si>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</si>
  <si>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</si>
  <si>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</si>
  <si>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</si>
  <si>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</si>
  <si>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</si>
  <si>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</si>
  <si>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</si>
  <si>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</si>
  <si>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</si>
  <si>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</si>
  <si>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</si>
  <si>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</si>
  <si>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</si>
  <si>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</si>
  <si>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</si>
  <si>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</si>
  <si>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</si>
  <si>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</si>
  <si>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</si>
  <si>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</si>
  <si>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</si>
  <si>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</si>
  <si>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</si>
  <si>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</si>
  <si>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</si>
  <si>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</si>
  <si>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</si>
  <si>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</si>
  <si>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</si>
  <si>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</si>
  <si>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</si>
  <si>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</si>
  <si>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</si>
  <si>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</si>
  <si>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</si>
  <si>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</si>
  <si>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</si>
  <si>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</si>
  <si>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</si>
  <si>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</si>
  <si>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</si>
  <si>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</si>
  <si>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</si>
  <si>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</si>
  <si>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</si>
  <si>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</si>
  <si>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</si>
  <si>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</si>
  <si>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</si>
  <si>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</si>
  <si>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</si>
  <si>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</si>
  <si>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</si>
  <si>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</si>
  <si>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</si>
  <si>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</si>
  <si>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</si>
  <si>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</si>
  <si>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</si>
  <si>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</si>
  <si>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</si>
  <si>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</si>
  <si>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</si>
  <si>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</si>
  <si>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</si>
  <si>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</si>
  <si>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</si>
  <si>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</si>
  <si>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</si>
  <si>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</si>
  <si>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</si>
  <si>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</si>
  <si>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</si>
  <si>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</si>
  <si>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</si>
  <si>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</si>
  <si>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</si>
  <si>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</si>
  <si>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</si>
  <si>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</si>
  <si>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</si>
  <si>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</si>
  <si>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</si>
  <si>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</si>
  <si>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</si>
  <si>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</si>
  <si>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</si>
  <si>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</si>
  <si>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</si>
  <si>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</si>
  <si>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</si>
  <si>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</si>
  <si>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</si>
  <si>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</si>
  <si>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Værksteder, garager</t>
  </si>
  <si>
    <t>75</t>
  </si>
  <si>
    <t>Indløb med riste, Konstruktioner</t>
  </si>
  <si>
    <t>60</t>
  </si>
  <si>
    <t>Indløb med riste, Mek/EL</t>
  </si>
  <si>
    <t>20</t>
  </si>
  <si>
    <t>Sand- og fedtfang, Kontruktioner</t>
  </si>
  <si>
    <t>Indløb med riste, SRO</t>
  </si>
  <si>
    <t>10</t>
  </si>
  <si>
    <t>Sand- og fedtfang, Mek/EL</t>
  </si>
  <si>
    <t>Sand- og fedtfang, SRO</t>
  </si>
  <si>
    <t>Pumpestationer m. overbygning (&lt; 20 m2), Mek/EL</t>
  </si>
  <si>
    <t>Pumpestationer m. overbygning (&lt; 20 m2), Konstruktioner</t>
  </si>
  <si>
    <t>50</t>
  </si>
  <si>
    <t>Pumpestationer m. overbygning (&lt; 20 m2), SRO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</si>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</sst>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okR7K/q/ztmXXbQ1FgL6gUFbKEC5P57gE52R/jddWFV1nwtqaI42/42R/C9mNJ5XmaUmUJa0ul25vIKLXeiPQ==" saltValue="rOB/XT314D55Bvu4ibeW7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1440721</v>
      </c>
      <c r="D10" s="14" t="s">
        <v>3</v>
      </c>
      <c r="E10" s="1"/>
      <c r="F10" s="1"/>
    </row>
    <row r="11" spans="1:6" x14ac:dyDescent="0.25">
      <c r="A11" s="1"/>
      <c r="B11" s="54" t="s">
        <v>268</v>
      </c>
      <c r="C11" s="9">
        <v>153006</v>
      </c>
      <c r="D11" s="14" t="s">
        <v>3</v>
      </c>
      <c r="E11" s="1"/>
      <c r="F11" s="1"/>
    </row>
    <row r="12" spans="1:6" x14ac:dyDescent="0.25">
      <c r="A12" s="1"/>
      <c r="B12" s="54" t="s">
        <v>269</v>
      </c>
      <c r="C12" s="9">
        <v>2223288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99588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3916603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4012751.0603905199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IjaYXMjV21+y8eM8casZFMFsqW6cgOHONxCPlUtcDVnR44YoBtcAUZ1DQSIHGhf61SfcbfDtV46PWqw6UrCHlw==" saltValue="JkIkfDDFkj4ZFhP7FMTDI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95756641.159433335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58435968.009999998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37320673.149433337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86233761.802649513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63987326.5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22246435.302649513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82291654.766619697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59891726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22399928.766619697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5keJKYBPF7pdT/wQD8HqUzPp5MEb8Vm2l94Ysou/K+fSP5FilR8EtBtIHOcFeUSxh+3M3zH6ishAtSnGX4pS/g==" saltValue="XD2uD1Dxs85SUibhTSmE2Q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pEgCRS3EBVvJN198tialw7TYaJXIQ+A4wWyNZrNeOwEzUcR56Ao1O5pwV3umNwn2stBtyrGsB3adNzv3X43XQ==" saltValue="pFEdU0a40aHuKx3LruNcB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3" t="s">
        <v>273</v>
      </c>
      <c r="D10" s="9">
        <v>10347278.289999999</v>
      </c>
      <c r="E10" s="9">
        <f>IFERROR(D10/C10,0)</f>
        <v>137963.71053333333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274</v>
      </c>
      <c r="C11" s="113" t="s">
        <v>275</v>
      </c>
      <c r="D11" s="9">
        <v>5617093.9299999997</v>
      </c>
      <c r="E11" s="9">
        <f t="shared" ref="E11:E17" si="0">IFERROR(D11/C11,0)</f>
        <v>93618.232166666668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276</v>
      </c>
      <c r="C12" s="113" t="s">
        <v>277</v>
      </c>
      <c r="D12" s="9">
        <v>7390913</v>
      </c>
      <c r="E12" s="9">
        <f t="shared" si="0"/>
        <v>369545.65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278</v>
      </c>
      <c r="C13" s="113" t="s">
        <v>275</v>
      </c>
      <c r="D13" s="9">
        <v>3547638</v>
      </c>
      <c r="E13" s="9">
        <f t="shared" si="0"/>
        <v>59127.3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279</v>
      </c>
      <c r="C14" s="113" t="s">
        <v>280</v>
      </c>
      <c r="D14" s="9">
        <v>1182546</v>
      </c>
      <c r="E14" s="9">
        <f t="shared" si="0"/>
        <v>118254.6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281</v>
      </c>
      <c r="C15" s="113" t="s">
        <v>277</v>
      </c>
      <c r="D15" s="9">
        <v>1182546.0900000001</v>
      </c>
      <c r="E15" s="9">
        <f t="shared" si="0"/>
        <v>59127.304500000006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282</v>
      </c>
      <c r="C16" s="113" t="s">
        <v>280</v>
      </c>
      <c r="D16" s="9">
        <v>295636.52</v>
      </c>
      <c r="E16" s="9">
        <f t="shared" si="0"/>
        <v>29563.652000000002</v>
      </c>
      <c r="F16" s="9">
        <v>0</v>
      </c>
      <c r="G16" s="9">
        <v>0</v>
      </c>
      <c r="H16" s="14" t="s">
        <v>3</v>
      </c>
      <c r="I16" s="1"/>
    </row>
    <row r="17" spans="1:9" ht="39" x14ac:dyDescent="0.25">
      <c r="A17" s="1"/>
      <c r="B17" s="56" t="s">
        <v>283</v>
      </c>
      <c r="C17" s="113" t="s">
        <v>277</v>
      </c>
      <c r="D17" s="9">
        <v>4433424.0599999996</v>
      </c>
      <c r="E17" s="9">
        <f t="shared" si="0"/>
        <v>221671.20299999998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56" t="s">
        <v>284</v>
      </c>
      <c r="C18" s="113" t="s">
        <v>285</v>
      </c>
      <c r="D18" s="9">
        <v>2418231.2999999998</v>
      </c>
      <c r="E18" s="9">
        <f t="shared" ref="E18:E19" si="1">IFERROR(D18/C18,0)</f>
        <v>48364.625999999997</v>
      </c>
      <c r="F18" s="9">
        <v>0</v>
      </c>
      <c r="G18" s="9">
        <v>0</v>
      </c>
      <c r="H18" s="14" t="s">
        <v>3</v>
      </c>
      <c r="I18" s="1"/>
    </row>
    <row r="19" spans="1:9" ht="39" x14ac:dyDescent="0.25">
      <c r="A19" s="1"/>
      <c r="B19" s="56" t="s">
        <v>286</v>
      </c>
      <c r="C19" s="113" t="s">
        <v>280</v>
      </c>
      <c r="D19" s="9">
        <v>1209115.6599999999</v>
      </c>
      <c r="E19" s="9">
        <f t="shared" si="1"/>
        <v>120911.56599999999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89" t="s">
        <v>238</v>
      </c>
      <c r="C20" s="90"/>
      <c r="D20" s="91"/>
      <c r="E20" s="12">
        <f>SUM(E10:E19)</f>
        <v>1258147.8441999997</v>
      </c>
      <c r="F20" s="12">
        <f>SUM(F10:F19)</f>
        <v>0</v>
      </c>
      <c r="G20" s="12">
        <f>SUM(G10:G19)</f>
        <v>0</v>
      </c>
      <c r="H20" s="13" t="s">
        <v>3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qiVGPtFKGkNfqkKrTuhUL6eFhgfCDc0j88HEKsuyQpnCYo1hZZ/l9pvxBeeITPhu7DYaPttPH99c72qVh6/jEA==" saltValue="9hZuqo+r8J4rdIBnHPJRRQ==" spinCount="100000" sheet="1" objects="1" scenarios="1"/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Anlægsprojekter'!F20</f>
        <v>0</v>
      </c>
      <c r="D10" s="14" t="s">
        <v>3</v>
      </c>
      <c r="E10" s="9">
        <f>SUM('Fane 9. Anlægsprojekter'!E20,'Fane 9. Anlægsprojekter'!G20)</f>
        <v>1258147.8441999997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1258147.8441999997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1273497.2478992396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yvQkBVEFLK2CVNVtLBSjYeoBtHoOO+BSnHps8ZKguG3CE+kRXdu1RNhA3JXUqLjZGKl4iPO5PS2S5LkI36wqQ==" saltValue="krM1hxhFLtQp+a98fM5i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aypeVb5ttQ0nIBHRyVj96dGtV0C0a88isnzUekWkur9SC+4Ftp6d4Mw8fT+Wiws3RF70hwe/Nr5MXDKaTxv9Q==" saltValue="p0fs9AYNy740OT3vNXBgr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DPnrEHkV33PQm/c/TsQ8nBF9gbYPWBxUnSEo0gERiMq000xewFwMx9aRWkmiG1FUrPU7/46i7GmAlfq8hcUkg==" saltValue="Qh9U5U4Nfg2tyoaxxsrNC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/UG2rPlsjC9QGyIy6eMdaqJaaFCg0pGAqHriUkV0OAfOThJZwodBpRsP5+b4V4KzwOdacAJewDjlOuBQTKeGrg==" saltValue="+bzv7J0asdLGQ5F6DxKER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SyXWMT0E5TfGq7MxRNxERvr4n1QMX0nBSoc/lgtM1ipZ7Kb7oZbcF21iD/Dw+pa4i0gb5n+dgEzB3k06r1guA==" saltValue="9YcbCnTXH6Z4fZpL1YGLV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9G7plH/ClJpHPkz2xJS2khGbpWwManYy67GGtIdGIYSmOPzHDCQiGGkVO2kBUav2X1JDJ5GdhYQP6oExkFPmA==" saltValue="ZfAdusnJuBXsxQyivitxB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77794150.18460083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1273497.2478992396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1548081.425061007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-515517.53318158648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-1592790.2731349841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78507421.051244497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4012751.0603905199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82520172.111635014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6E8rxMoRDIuL3/kDPYQOjJyZa2NTj+r9RlQBij39ARXLsQuqityHo4jKZUBCQvl/kCelw/Usee3z6Cphx7nZA==" saltValue="X+zCAgWErbQy/cANUFYaO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78507421.051244497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957790.53682518296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-511370.71014467382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-1517931.7194866156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77435909.158438399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4061706.6233272841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81497615.781765684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LIN8WgcoH2fohChulpGZ6ATaIoG+8vB+Iy+t/BazyDWLgtMqO55LDwZXFbP/delMB0WbrzHMIoapq93bs8t3w==" saltValue="J5m3ALErSRw096wi7tPc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77435909.158438399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944718.09173294855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-507257.24415227014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-1494198.0980865825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76379171.907932505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4111259.4441318773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80490431.352064386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7QA+Fen0OSFn2QapOewmXgzP/pvOR8j/9xLoAFppTYnHGp0SWtVsFuvlzXlaJG+6Oo3JDc/de9F0q9yDq/fTw==" saltValue="HIjSZdvyjKLLGbMkALo9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76379171.907932505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931825.89727677661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-503176.86688030924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-1470835.5637239499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75336985.374605015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4161416.8093502861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79498402.183955297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01/c3+HMdPZKi9kb7IVDaxmTPyA3ZLS2jSmhzzfOF3i0Lw8r20owVHT4KLltOAdQMEZYJRL7EnAnwLg+m+H4w==" saltValue="Pr4eCnjFc1UMG4J+RILh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78211293.804742903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127357.29143280003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1543271.4265946613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-515875.5508138513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-1571896.7873556688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77794150.18460083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3478329.3453077762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81272479.529908612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cQjLFiADE0r3402F6u4QFOoPOp842BHzV7JGjA9dJET0CLr7iHdTntMa1VQAdUnjoH8tuRVvvwLptk89tUC3LQ==" saltValue="ImV9jj5JZloSksbbeA8emQ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26016840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112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520336.8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25942692.006000001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f>(25960596.6798668-G6)*1.0175</f>
        <v>-57227.578235532812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112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112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517709.28855528939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25811690.854145341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112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516233.81708290684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25793777.540692564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112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515875.5508138513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25775876.659079324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515517.53318158648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25568535.50723369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511370.71014467382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25362862.207613505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507257.24415227014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25158843.34401546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503176.86688030924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hytBeeXIzsqUvW4OWVtks/D0KUZnIIyw14IkmvaMGf+TgYRC6A/d9x0MU+5iAO3t8ZQHF3TV4m1V3Axc7dQZA==" saltValue="R2rvMdOWN0eXRr028mZjow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54487051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495832.16410000005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54936065.165528253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f>(54702903.5058714-G5)*1.0175</f>
        <v>219629.92472414975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112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976255.80309746752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55127579.474680148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112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975758.1567018386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55218612.19794248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129866.2300740262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1571896.7873556688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54835980.29898186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1289033.9143236103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1592790.2731349841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55197517.072240569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1517931.7194866156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54334476.294057548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1494198.0980865825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53484929.589961812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1470835.5637239499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rXaU1j49/69MrP7SCcIgCHdJoonafPjfMR6N5M1lNr3QKNA4Uf2lHYqgtgPXhxRvK0kWWyeJJzZbv35c+2jxYQ==" saltValue="GFnUAXyavf+//jC6IQWrOQ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7.5933249158708213E-3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H2CIye0/iZfWsc38fq09RMvY03mZWAjHtHhS+9IWNhPwH2VDCp9DUlkjW+mQ0gMY6NoMEQnLZzwv63nKw0Nqw==" saltValue="q3iNhFGaYtpoy69tnvhlEQ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2020-08-25T08:45:42Z</dcterms:modified>
</cp:coreProperties>
</file>