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ALSNÆS SPILDEVAND AS (S03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3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4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G35" i="36" s="1"/>
  <c r="G44" i="30"/>
  <c r="C14" i="15"/>
  <c r="C19" i="2" l="1"/>
  <c r="C20" i="2" s="1"/>
  <c r="C33" i="2" s="1"/>
  <c r="G46" i="30"/>
  <c r="C9" i="15" l="1"/>
  <c r="C12" i="15" s="1"/>
  <c r="C13" i="15" s="1"/>
  <c r="G52" i="30"/>
  <c r="G54" i="30" s="1"/>
  <c r="C14" i="23" s="1"/>
  <c r="C14" i="22"/>
  <c r="G37" i="36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<sst xmlns="http://schemas.openxmlformats.org/spreadsheetml/2006/main" count="682" uniqueCount="274">
  <si>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</si>
  <si>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</si>
  <si>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</si>
  <si>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</si>
  <si>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</si>
  <si>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</si>
  <si>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</si>
  <si>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</si>
  <si>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</si>
  <si>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</si>
  <si>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</si>
  <si>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</si>
  <si>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</si>
  <si>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</si>
  <si>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</si>
  <si>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</si>
  <si>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</si>
  <si>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</si>
  <si>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</si>
  <si>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</si>
  <si>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</si>
  <si>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</si>
  <si>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</si>
  <si>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</si>
  <si>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</si>
  <si>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</si>
  <si>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</si>
  <si>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</si>
  <si>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</si>
  <si>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</si>
  <si>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</si>
  <si>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</si>
  <si>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</si>
  <si>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</si>
  <si>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</si>
  <si>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</si>
  <si>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</si>
  <si>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</si>
  <si>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</si>
  <si>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</si>
  <si>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</si>
  <si>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</si>
  <si>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</si>
  <si>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</si>
  <si>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</si>
  <si>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</si>
  <si>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</si>
  <si>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</si>
  <si>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</si>
  <si>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</si>
  <si>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</si>
  <si>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</si>
  <si>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</si>
  <si>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</si>
  <si>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</si>
  <si>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</si>
  <si>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</si>
  <si>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</si>
  <si>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</si>
  <si>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</si>
  <si>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</si>
  <si>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</si>
  <si>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</si>
  <si>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</si>
  <si>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</si>
  <si>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</si>
  <si>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</si>
  <si>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</si>
  <si>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</si>
  <si>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</si>
  <si>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</si>
  <si>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</si>
  <si>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</si>
  <si>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</si>
  <si>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</si>
  <si>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</si>
  <si>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</si>
  <si>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</si>
  <si>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</si>
  <si>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</si>
  <si>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</si>
  <si>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</si>
  <si>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</si>
  <si>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</si>
  <si>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</si>
  <si>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</si>
  <si>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</si>
  <si>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</si>
  <si>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</si>
  <si>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</si>
  <si>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</si>
  <si>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</si>
  <si>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</si>
  <si>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</si>
  <si>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</si>
  <si>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</si>
  <si>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</si>
  <si>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</si>
  <si>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</si>
  <si>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</si>
  <si>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</si>
  <si>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</si>
  <si>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</si>
  <si>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</si>
  <si>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</si>
  <si>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</si>
  <si>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</si>
  <si>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</si>
  <si>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</si>
  <si>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</si>
  <si>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</si>
  <si>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</si>
  <si>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</si>
  <si>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</si>
  <si>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</si>
  <si>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</si>
  <si>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</si>
  <si>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</si>
  <si>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</si>
  <si>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</si>
  <si>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</si>
  <si>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</si>
  <si>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</si>
  <si>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</si>
  <si>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</si>
  <si>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</si>
  <si>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</si>
  <si>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</si>
  <si>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</si>
  <si>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</si>
  <si>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</si>
  <si>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</si>
  <si>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</si>
  <si>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</si>
  <si>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</si>
  <si>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</si>
  <si>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</si>
  <si>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</si>
  <si>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</si>
  <si>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</si>
  <si>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</si>
  <si>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</si>
  <si>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</si>
  <si>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</si>
  <si>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</si>
  <si>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</si>
  <si>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</si>
  <si>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</si>
  <si>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</si>
  <si>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</si>
  <si>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</si>
  <si>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</si>
  <si>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</si>
  <si>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</si>
  <si>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</si>
  <si>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</si>
  <si>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</si>
  <si>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</si>
  <si>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</si>
  <si>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</si>
  <si>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</si>
  <si>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</si>
  <si>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</si>
  <si>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</si>
  <si>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</si>
  <si>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</si>
  <si>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</si>
  <si>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</si>
  <si>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</si>
  <si>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</si>
  <si>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</si>
  <si>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</si>
  <si>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</si>
  <si>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</si>
  <si>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</si>
  <si>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</si>
  <si>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</si>
  <si>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</si>
  <si>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</si>
  <si>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</si>
  <si>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</si>
  <si>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</si>
  <si>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</si>
  <si>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</si>
  <si>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</si>
  <si>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</si>
  <si>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</si>
  <si>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</si>
  <si>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</si>
  <si>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</si>
  <si>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</si>
  <si>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</si>
  <si>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</si>
  <si>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</si>
  <si>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</si>
  <si>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</si>
  <si>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</si>
  <si>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</si>
  <si>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</si>
  <si>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</si>
  <si>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</si>
  <si>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</si>
  <si>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</si>
  <si>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</si>
  <si>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</si>
  <si>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</si>
  <si>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</si>
  <si>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</si>
  <si>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</si>
  <si>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</si>
  <si>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</si>
  <si>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</si>
  <si>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</si>
  <si>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</si>
  <si>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</si>
  <si>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</si>
  <si>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</si>
  <si>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</si>
  <si>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</si>
  <si>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</si>
  <si>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</si>
  <si>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</si>
  <si>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</si>
  <si>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</si>
  <si>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</si>
  <si>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</si>
  <si>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</si>
  <si>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</si>
  <si>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</si>
  <si>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</si>
  <si>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</si>
  <si>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</si>
  <si>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</si>
  <si>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</si>
  <si>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</si>
  <si>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</si>
  <si>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</si>
  <si>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</si>
  <si>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</si>
  <si>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</si>
  <si>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</si>
  <si>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</si>
  <si>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</si>
  <si>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</si>
  <si>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</si>
  <si>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</si>
  <si>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</si>
  <si>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</si>
  <si>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</si>
  <si>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</si>
  <si>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</si>
  <si>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</si>
  <si>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</si>
  <si>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</si>
  <si>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</si>
  <si>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</si>
  <si>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</si>
  <si>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</si>
  <si>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</si>
  <si>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</si>
  <si>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</si>
  <si>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</si>
  <si>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</si>
  <si>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</si>
  <si>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</si>
  <si>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</si>
  <si>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</si>
  <si>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Ejendomsskatter</t>
  </si>
  <si>
    <t>Ingen tilknyttet virksomhed</t>
  </si>
  <si>
    <t>Ingen bortfald eller nedsættelse</t>
  </si>
  <si>
    <t>Ingen engangstillæg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</si>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</sst>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6" t="s">
        <v>196</v>
      </c>
      <c r="C8" s="87"/>
      <c r="D8" s="88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4" t="s">
        <v>265</v>
      </c>
      <c r="C10" s="9">
        <v>1458758</v>
      </c>
      <c r="D10" s="14" t="s">
        <v>3</v>
      </c>
      <c r="E10" s="1"/>
      <c r="F10" s="1"/>
    </row>
    <row r="11" spans="1:6" x14ac:dyDescent="0.25">
      <c r="A11" s="1"/>
      <c r="B11" s="54" t="s">
        <v>266</v>
      </c>
      <c r="C11" s="9">
        <v>61349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774909</v>
      </c>
      <c r="D12" s="14" t="s">
        <v>3</v>
      </c>
      <c r="E12" s="1"/>
      <c r="F12" s="1"/>
    </row>
    <row r="13" spans="1:6" x14ac:dyDescent="0.25">
      <c r="A13" s="1"/>
      <c r="B13" s="38" t="s">
        <v>198</v>
      </c>
      <c r="C13" s="12">
        <f>SUM(C10:C12)</f>
        <v>2295016</v>
      </c>
      <c r="D13" s="13" t="s">
        <v>3</v>
      </c>
      <c r="E13" s="1"/>
      <c r="F13" s="1"/>
    </row>
    <row r="14" spans="1:6" x14ac:dyDescent="0.25">
      <c r="A14" s="1"/>
      <c r="B14" s="38" t="s">
        <v>199</v>
      </c>
      <c r="C14" s="12">
        <f>C13*(1+'Fane 14. Nøgletal'!C13)^2</f>
        <v>2351355.98058144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6" t="s">
        <v>178</v>
      </c>
      <c r="C17" s="87"/>
      <c r="D17" s="88"/>
      <c r="E17" s="1"/>
      <c r="F17" s="1"/>
    </row>
    <row r="18" spans="1:6" x14ac:dyDescent="0.25">
      <c r="A18" s="1"/>
      <c r="B18" s="54" t="s">
        <v>147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4" t="s">
        <v>148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4" t="s">
        <v>149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6"/>
      <c r="C22" s="87"/>
      <c r="D22" s="88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6" t="s">
        <v>146</v>
      </c>
      <c r="C25" s="87"/>
      <c r="D25" s="88"/>
      <c r="E25" s="1"/>
      <c r="F25" s="1"/>
    </row>
    <row r="26" spans="1:6" x14ac:dyDescent="0.25">
      <c r="A26" s="1"/>
      <c r="B26" s="54" t="s">
        <v>147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4" t="s">
        <v>148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4" t="s">
        <v>149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6"/>
      <c r="C30" s="87"/>
      <c r="D30" s="88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137</v>
      </c>
      <c r="C8" s="87"/>
      <c r="D8" s="87"/>
      <c r="E8" s="87"/>
      <c r="F8" s="88"/>
      <c r="G8" s="1"/>
    </row>
    <row r="9" spans="1:7" x14ac:dyDescent="0.25">
      <c r="A9" s="1"/>
      <c r="B9" s="92" t="s">
        <v>138</v>
      </c>
      <c r="C9" s="93"/>
      <c r="D9" s="94"/>
      <c r="E9" s="9">
        <v>83049716.14790836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62514383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90" t="s">
        <v>140</v>
      </c>
      <c r="C12" s="91"/>
      <c r="D12" s="101"/>
      <c r="E12" s="10">
        <f>E9-(E10-E11)</f>
        <v>20535333.14790836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52</v>
      </c>
      <c r="C16" s="87"/>
      <c r="D16" s="87"/>
      <c r="E16" s="87"/>
      <c r="F16" s="88"/>
      <c r="G16" s="1"/>
    </row>
    <row r="17" spans="1:7" x14ac:dyDescent="0.25">
      <c r="A17" s="1"/>
      <c r="B17" s="92" t="s">
        <v>53</v>
      </c>
      <c r="C17" s="93"/>
      <c r="D17" s="94"/>
      <c r="E17" s="9">
        <v>84168116.74066551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64152083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90" t="s">
        <v>55</v>
      </c>
      <c r="C20" s="91"/>
      <c r="D20" s="101"/>
      <c r="E20" s="10">
        <f>E17-(E18-E19)</f>
        <v>20016033.74066551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245</v>
      </c>
      <c r="C24" s="87"/>
      <c r="D24" s="87"/>
      <c r="E24" s="87"/>
      <c r="F24" s="88"/>
      <c r="G24" s="1"/>
    </row>
    <row r="25" spans="1:7" x14ac:dyDescent="0.25">
      <c r="A25" s="1"/>
      <c r="B25" s="92" t="s">
        <v>246</v>
      </c>
      <c r="C25" s="93"/>
      <c r="D25" s="94"/>
      <c r="E25" s="9">
        <v>72364470.386850804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64535711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8000</v>
      </c>
      <c r="F27" s="14" t="s">
        <v>3</v>
      </c>
      <c r="G27" s="1"/>
    </row>
    <row r="28" spans="1:7" x14ac:dyDescent="0.25">
      <c r="A28" s="1"/>
      <c r="B28" s="90" t="s">
        <v>248</v>
      </c>
      <c r="C28" s="91"/>
      <c r="D28" s="101"/>
      <c r="E28" s="10">
        <f>E25-(E26-E27)</f>
        <v>7836759.3868508041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6" t="s">
        <v>250</v>
      </c>
      <c r="C31" s="87"/>
      <c r="D31" s="87"/>
      <c r="E31" s="87"/>
      <c r="F31" s="88"/>
      <c r="G31" s="1"/>
    </row>
    <row r="32" spans="1:7" x14ac:dyDescent="0.2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6"/>
      <c r="C33" s="87"/>
      <c r="D33" s="87"/>
      <c r="E33" s="87"/>
      <c r="F33" s="88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6" t="s">
        <v>249</v>
      </c>
      <c r="C35" s="87"/>
      <c r="D35" s="87"/>
      <c r="E35" s="87"/>
      <c r="F35" s="88"/>
      <c r="G35" s="1"/>
    </row>
    <row r="36" spans="1:7" x14ac:dyDescent="0.25">
      <c r="A36" s="1"/>
      <c r="B36" s="102" t="s">
        <v>272</v>
      </c>
      <c r="C36" s="103"/>
      <c r="D36" s="104"/>
      <c r="E36" s="9">
        <v>0</v>
      </c>
      <c r="F36" s="14"/>
      <c r="G36" s="1"/>
    </row>
    <row r="37" spans="1:7" x14ac:dyDescent="0.25">
      <c r="A37" s="1"/>
      <c r="B37" s="102" t="s">
        <v>273</v>
      </c>
      <c r="C37" s="103"/>
      <c r="D37" s="104"/>
      <c r="E37" s="9">
        <v>0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6" t="s">
        <v>202</v>
      </c>
      <c r="C9" s="87"/>
      <c r="D9" s="87"/>
      <c r="E9" s="87"/>
      <c r="F9" s="88"/>
      <c r="G9" s="1"/>
    </row>
    <row r="10" spans="1:7" x14ac:dyDescent="0.2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25">
      <c r="A13" s="1"/>
      <c r="B13" s="86" t="s">
        <v>134</v>
      </c>
      <c r="C13" s="87"/>
      <c r="D13" s="87"/>
      <c r="E13" s="87"/>
      <c r="F13" s="88"/>
      <c r="G13" s="1"/>
    </row>
    <row r="14" spans="1:7" x14ac:dyDescent="0.2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271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W7EBdoheHH0xMZoLR1czVkJ3lAsMwvirYrYSUX1M12ck5CgrlCTUsWE0pHAFBcFGztwr/JHmmycDQwsHUkBoBw==" saltValue="T5/NCDptp+ty+QRXcb0v3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141</v>
      </c>
      <c r="C8" s="87"/>
      <c r="D8" s="87"/>
      <c r="E8" s="87"/>
      <c r="F8" s="88"/>
      <c r="G8" s="1"/>
    </row>
    <row r="9" spans="1:7" x14ac:dyDescent="0.2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25">
      <c r="A10" s="1"/>
      <c r="B10" s="25" t="s">
        <v>270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6" t="s">
        <v>142</v>
      </c>
      <c r="C16" s="87"/>
      <c r="D16" s="87"/>
      <c r="E16" s="87"/>
      <c r="F16" s="88"/>
      <c r="G16" s="1"/>
    </row>
    <row r="17" spans="1:7" x14ac:dyDescent="0.2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25">
      <c r="A18" s="1"/>
      <c r="B18" s="25" t="s">
        <v>270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6" t="s">
        <v>143</v>
      </c>
      <c r="C24" s="87"/>
      <c r="D24" s="87"/>
      <c r="E24" s="87"/>
      <c r="F24" s="88"/>
      <c r="G24" s="1"/>
    </row>
    <row r="25" spans="1:7" x14ac:dyDescent="0.2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25">
      <c r="A26" s="1"/>
      <c r="B26" s="25" t="s">
        <v>270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6" t="s">
        <v>223</v>
      </c>
      <c r="C32" s="87"/>
      <c r="D32" s="87"/>
      <c r="E32" s="87"/>
      <c r="F32" s="88"/>
      <c r="G32" s="1"/>
    </row>
    <row r="33" spans="1:7" x14ac:dyDescent="0.2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25">
      <c r="A34" s="1"/>
      <c r="B34" s="25" t="s">
        <v>270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FuWOnfxgZJHK9w6Ss+5SW6fCashtHNg085FFPedESHKFThzrs+ZHsMyfGlbfjSCaJmDd3t+nqvLC2pDZHqDYg==" saltValue="/RgGRweamFfIOIw+n4tgh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125</v>
      </c>
      <c r="C8" s="87"/>
      <c r="D8" s="87"/>
      <c r="E8" s="87"/>
      <c r="F8" s="88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126</v>
      </c>
      <c r="C14" s="87"/>
      <c r="D14" s="87"/>
      <c r="E14" s="87"/>
      <c r="F14" s="88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127</v>
      </c>
      <c r="C20" s="87"/>
      <c r="D20" s="87"/>
      <c r="E20" s="87"/>
      <c r="F20" s="88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208</v>
      </c>
      <c r="C26" s="87"/>
      <c r="D26" s="87"/>
      <c r="E26" s="87"/>
      <c r="F26" s="88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6" t="s">
        <v>131</v>
      </c>
      <c r="C14" s="87"/>
      <c r="D14" s="87"/>
      <c r="E14" s="87"/>
      <c r="F14" s="88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6" t="s">
        <v>133</v>
      </c>
      <c r="C20" s="87"/>
      <c r="D20" s="87"/>
      <c r="E20" s="87"/>
      <c r="F20" s="88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6" t="s">
        <v>227</v>
      </c>
      <c r="C26" s="87"/>
      <c r="D26" s="87"/>
      <c r="E26" s="87"/>
      <c r="F26" s="88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69673825.915018097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1372574.3705258565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-1123626.8135538909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-532695.20609533077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-1377092.1869945172</v>
      </c>
      <c r="D19" s="8" t="s">
        <v>3</v>
      </c>
      <c r="E19" s="1"/>
    </row>
    <row r="20" spans="1:5" ht="17.100000000000001" customHeight="1" x14ac:dyDescent="0.25">
      <c r="A20" s="1"/>
      <c r="B20" s="49" t="s">
        <v>22</v>
      </c>
      <c r="C20" s="10">
        <f>SUM(C9:C19)</f>
        <v>68012986.078900203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2351355.98058144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70364342.059481651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68012986.078900203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829758.43016258255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-1088775.1291850072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-528410.20585749985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-1311388.0057488396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65914171.168271437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Nøgletal'!C13)+'Fane 6. Ikke-påvirkelige omk.'!C19+'Fane 6. Ikke-påvirkelige omk.'!C27</f>
        <v>2380042.5235445336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68294213.691815972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65914171.168271437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804152.88825291162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-1055176.5826838387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-524159.67416158208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-1290883.7985849536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63848104.001093976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Nøgletal'!C13)^2+'Fane 6. Ikke-påvirkelige omk.'!C20+'Fane 6. Ikke-påvirkelige omk.'!C28</f>
        <v>2409079.042331777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66257183.043425754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63848104.001093976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778946.86881334661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-1022102.2732535929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-519943.3337426263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-1270700.1849521787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61814305.077958927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Nøgletal'!C13)^3+'Fane 6. Ikke-påvirkelige omk.'!C21+'Fane 6. Ikke-påvirkelige omk.'!C29</f>
        <v>2438469.8066482246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64252774.884607151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70699316.440414175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2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2"/>
      <c r="E11" s="9">
        <v>642629.32456800004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1405436.3315701489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-1150528.5110999292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-533065.15331172908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-1389962.5171225634</v>
      </c>
      <c r="F19" s="8" t="s">
        <v>3</v>
      </c>
      <c r="G19" s="1"/>
    </row>
    <row r="20" spans="1:7" ht="15" customHeight="1" x14ac:dyDescent="0.25">
      <c r="A20" s="1"/>
      <c r="B20" s="49" t="s">
        <v>22</v>
      </c>
      <c r="C20" s="50"/>
      <c r="D20" s="55"/>
      <c r="E20" s="10">
        <f>SUM(E9:E19)</f>
        <v>69673825.915018097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3" t="s">
        <v>13</v>
      </c>
      <c r="C22" s="84"/>
      <c r="D22" s="85"/>
      <c r="E22" s="10">
        <v>1964917.70752761</v>
      </c>
      <c r="F22" s="11" t="s">
        <v>3</v>
      </c>
      <c r="G22" s="1"/>
    </row>
    <row r="23" spans="1:7" ht="15" customHeight="1" x14ac:dyDescent="0.2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2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3" t="s">
        <v>260</v>
      </c>
      <c r="C30" s="84"/>
      <c r="D30" s="84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71638743.622545704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26824449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536488.98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26747999.320350002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0.3512038820330054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534959.99343107769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26671767.872489959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v>0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533435.35744979919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26653257.665586453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533065.15331172908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26634760.304766536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532695.20609533077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26420510.292874992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528410.20585749985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26207983.708079103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524159.67416158208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25997166.687131315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519943.3337426263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48131379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437995.54889999999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48528017.661494255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-583569.62104921986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848616.73031587712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47920008.358056419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284829.57450400991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850662.16523578356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48287053.029940948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655289.12226198963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1389962.5171225634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48489161.513891451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1377092.1869945172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47686836.572685078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1311388.0057488396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46941229.039452858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1290883.7985849536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46207279.452806495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1270700.1849521787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5.5166766430977563E-3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1.5892367250813822E-2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1.5815394010645169E-2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2020-08-31T06:42:21Z</dcterms:modified>
</cp:coreProperties>
</file>