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fællesskabet Nordvestsjælland (V202)\ØR2027\"/>
    </mc:Choice>
  </mc:AlternateContent>
  <xr:revisionPtr revIDLastSave="0" documentId="13_ncr:1_{25D35443-D746-4450-9D8A-76A1CC575DE4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ØR2026'!$B$8:$D$25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23" i="4"/>
  <c r="C10" i="4" l="1"/>
  <c r="C10" i="6" l="1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E10" i="8"/>
  <c r="E9" i="8"/>
  <c r="C25" i="7"/>
  <c r="C18" i="3" s="1"/>
  <c r="C16" i="6"/>
  <c r="C13" i="3" l="1"/>
  <c r="C16" i="12"/>
  <c r="C20" i="3" s="1"/>
  <c r="C12" i="11"/>
  <c r="C19" i="3" s="1"/>
  <c r="C9" i="7"/>
  <c r="C20" i="7" s="1"/>
  <c r="C11" i="4" s="1"/>
  <c r="C12" i="4" s="1"/>
  <c r="C15" i="4" s="1"/>
  <c r="C19" i="4" s="1"/>
  <c r="C24" i="4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4" i="3" s="1"/>
  <c r="C17" i="6"/>
  <c r="C18" i="6" s="1"/>
  <c r="C19" i="6" s="1"/>
  <c r="C20" i="6" s="1"/>
  <c r="C15" i="3" s="1"/>
  <c r="C16" i="3" l="1"/>
  <c r="C17" i="3" s="1"/>
  <c r="C22" i="3" s="1"/>
</calcChain>
</file>

<file path=xl/sharedStrings.xml><?xml version="1.0" encoding="utf-8"?>
<sst xmlns="http://schemas.openxmlformats.org/spreadsheetml/2006/main" count="325" uniqueCount="149">
  <si>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</si>
  <si>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</si>
  <si>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</si>
  <si>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</si>
  <si>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</si>
  <si>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</si>
  <si>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</si>
  <si>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</si>
  <si>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</si>
  <si>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</si>
  <si>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</si>
  <si>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</si>
  <si>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</si>
  <si>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</si>
  <si>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</si>
  <si>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</si>
  <si>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</si>
  <si>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</si>
  <si>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</si>
  <si>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</si>
  <si>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</si>
  <si>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</si>
  <si>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</si>
  <si>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</si>
  <si>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</si>
  <si>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</si>
  <si>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</si>
  <si>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</si>
  <si>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</si>
  <si>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</si>
  <si>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</si>
  <si>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</si>
  <si>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</si>
  <si>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</si>
  <si>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</si>
  <si>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</si>
  <si>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</si>
  <si>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</si>
  <si>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</si>
  <si>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</si>
  <si>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</si>
  <si>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</si>
  <si>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</si>
  <si>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</si>
  <si>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</si>
  <si>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</si>
  <si>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</si>
  <si>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</si>
  <si>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</si>
  <si>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</si>
  <si>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</si>
  <si>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</si>
  <si>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</si>
  <si>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</si>
  <si>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</si>
  <si>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</si>
  <si>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</si>
  <si>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</si>
  <si>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</si>
  <si>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</si>
  <si>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</si>
  <si>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</si>
  <si>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</si>
  <si>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</si>
  <si>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</si>
  <si>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</si>
  <si>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</si>
  <si>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</si>
  <si>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</si>
  <si>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</si>
  <si>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</si>
  <si>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</si>
  <si>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</si>
  <si>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</si>
  <si>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</si>
  <si>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</si>
  <si>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</si>
  <si>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</si>
  <si>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</si>
  <si>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</si>
  <si>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</si>
  <si>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</si>
  <si>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</si>
  <si>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</si>
  <si>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</si>
  <si>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</si>
  <si>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</si>
  <si>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</si>
  <si>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</si>
  <si>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</si>
  <si>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</si>
  <si>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</si>
  <si>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</si>
  <si>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</si>
  <si>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</si>
  <si>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</si>
  <si>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</si>
  <si>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</si>
  <si>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</si>
  <si>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</si>
  <si>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</si>
  <si>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</si>
  <si>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</si>
  <si>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</si>
  <si>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</si>
  <si>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</si>
  <si>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</si>
  <si>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</si>
  <si>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</si>
  <si>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</si>
  <si>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</si>
  <si>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</si>
  <si>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</si>
  <si>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</si>
  <si>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</si>
  <si>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</si>
  <si>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</si>
  <si>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</si>
  <si>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</si>
  <si>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</si>
  <si>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</si>
  <si>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</si>
  <si>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</si>
  <si>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</si>
  <si>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</si>
  <si>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</si>
  <si>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</si>
  <si>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</si>
  <si>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</si>
  <si>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</si>
  <si>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</si>
  <si>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</si>
  <si>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</si>
  <si>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</si>
  <si>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</si>
  <si>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Ændring af den økonomiske ramme efter ØR-bek. § 3, stk. 5 (køb af vand)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</si>
  <si>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</si>
  <si>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</si>
  <si>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</si>
  <si>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Vandsektortilsynet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</si>
  <si>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</si>
  <si>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</si>
  <si>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</si>
  <si>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</si>
  <si>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</si>
  <si>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</si>
  <si>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</si>
  <si>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</si>
  <si>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Pålagte aftaler om dyrkningspraksis eller andre restriktioner i arealanvendelse (Svinninge og Gislinge)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</si>
</sst>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applyFont="1" applyBorder="1" applyProtection="1"/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rxH44H+RkTC+seXBBG3MdCQupHqWTcGCuCzU8r5lwmoFL1pSQwYaTYPhnHeNVRxrp/9M6XkSbdjzWE+zC0CDlQ==" saltValue="bcxt0uJbsT1OM+fTMojbU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ØR2026'!C18</f>
        <v>9172641.5642266665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-183452.83128453334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-134451.4598193632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114226.11082328371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8968963.3839460518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8968963.3839460518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Xmnp2H0q+qbi+nahk12r0bP7m1RYIg6iCXHdXQtfJbcePMZMnumdWqQH9DhKofwTcq9nYbuTKSsoc8154kXdqA==" saltValue="VBwNnWVEWMTt6VpSIIhol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8719272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506403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1702947.3954116299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10928622.395411629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7469267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3459355.3954116292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410834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3870189.3954116292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100*410834/(9284671+0)</f>
        <v>4.4248633042570917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35.413332581026168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nJIJc2iO6hR7g38HN3UkWmCLzKlEYLIvi/wityjBDMUMAqfdhEaP+kHTJzglVzO6JH70gmD8iKob6BIemKXIUg==" saltValue="zONygj+Aa1P9LlKF9w0P7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136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8402753.5257980414</v>
      </c>
      <c r="D9" s="61" t="s">
        <v>31</v>
      </c>
      <c r="E9" s="54"/>
    </row>
    <row r="10" spans="1:5" ht="15" customHeight="1" x14ac:dyDescent="0.25">
      <c r="A10" s="54"/>
      <c r="B10" s="62" t="s">
        <v>135</v>
      </c>
      <c r="C10" s="60">
        <v>506403</v>
      </c>
      <c r="D10" s="61" t="s">
        <v>31</v>
      </c>
      <c r="E10" s="54"/>
    </row>
    <row r="11" spans="1:5" ht="15" customHeight="1" x14ac:dyDescent="0.25">
      <c r="A11" s="54"/>
      <c r="B11" s="63" t="s">
        <v>32</v>
      </c>
      <c r="C11" s="60">
        <v>0</v>
      </c>
      <c r="D11" s="61" t="s">
        <v>31</v>
      </c>
      <c r="E11" s="54"/>
    </row>
    <row r="12" spans="1:5" ht="15" customHeight="1" x14ac:dyDescent="0.25">
      <c r="A12" s="54"/>
      <c r="B12" s="63" t="s">
        <v>62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3" t="s">
        <v>24</v>
      </c>
      <c r="C13" s="65">
        <v>0</v>
      </c>
      <c r="D13" s="61" t="s">
        <v>31</v>
      </c>
      <c r="E13" s="54"/>
    </row>
    <row r="14" spans="1:5" ht="15" customHeight="1" x14ac:dyDescent="0.25">
      <c r="A14" s="54"/>
      <c r="B14" s="63" t="s">
        <v>34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3" t="s">
        <v>35</v>
      </c>
      <c r="C15" s="66">
        <v>-178183.13051596083</v>
      </c>
      <c r="D15" s="61" t="s">
        <v>31</v>
      </c>
      <c r="E15" s="54"/>
    </row>
    <row r="16" spans="1:5" ht="15" customHeight="1" x14ac:dyDescent="0.25">
      <c r="A16" s="54"/>
      <c r="B16" s="63" t="s">
        <v>36</v>
      </c>
      <c r="C16" s="66">
        <v>-128664.88526926331</v>
      </c>
      <c r="D16" s="61" t="s">
        <v>31</v>
      </c>
      <c r="E16" s="54"/>
    </row>
    <row r="17" spans="1:5" ht="15" customHeight="1" x14ac:dyDescent="0.25">
      <c r="A17" s="54"/>
      <c r="B17" s="63" t="s">
        <v>37</v>
      </c>
      <c r="C17" s="65">
        <v>570333.05421384971</v>
      </c>
      <c r="D17" s="61" t="s">
        <v>31</v>
      </c>
      <c r="E17" s="54"/>
    </row>
    <row r="18" spans="1:5" ht="15" customHeight="1" x14ac:dyDescent="0.25">
      <c r="A18" s="54"/>
      <c r="B18" s="67" t="s">
        <v>38</v>
      </c>
      <c r="C18" s="68">
        <v>9172641.5642266665</v>
      </c>
      <c r="D18" s="69" t="s">
        <v>31</v>
      </c>
      <c r="E18" s="54"/>
    </row>
    <row r="19" spans="1:5" ht="27" customHeight="1" x14ac:dyDescent="0.25">
      <c r="A19" s="54"/>
      <c r="B19" s="70" t="s">
        <v>123</v>
      </c>
      <c r="C19" s="66">
        <v>0</v>
      </c>
      <c r="D19" s="71" t="s">
        <v>31</v>
      </c>
      <c r="E19" s="54"/>
    </row>
    <row r="20" spans="1:5" ht="15" customHeight="1" x14ac:dyDescent="0.25">
      <c r="A20" s="54"/>
      <c r="B20" s="72" t="s">
        <v>40</v>
      </c>
      <c r="C20" s="66">
        <v>0</v>
      </c>
      <c r="D20" s="71" t="s">
        <v>31</v>
      </c>
      <c r="E20" s="54"/>
    </row>
    <row r="21" spans="1:5" ht="15" customHeight="1" x14ac:dyDescent="0.25">
      <c r="A21" s="54"/>
      <c r="B21" s="73" t="s">
        <v>41</v>
      </c>
      <c r="C21" s="74">
        <v>-268078.76476952247</v>
      </c>
      <c r="D21" s="75" t="s">
        <v>31</v>
      </c>
      <c r="E21" s="54"/>
    </row>
    <row r="22" spans="1:5" ht="15" customHeight="1" x14ac:dyDescent="0.25">
      <c r="A22" s="54"/>
      <c r="B22" s="59" t="s">
        <v>124</v>
      </c>
      <c r="C22" s="66">
        <v>0</v>
      </c>
      <c r="D22" s="71" t="s">
        <v>31</v>
      </c>
      <c r="E22" s="54"/>
    </row>
    <row r="23" spans="1:5" ht="15" customHeight="1" x14ac:dyDescent="0.25">
      <c r="A23" s="54"/>
      <c r="B23" s="70" t="s">
        <v>42</v>
      </c>
      <c r="C23" s="66">
        <v>0</v>
      </c>
      <c r="D23" s="71" t="s">
        <v>31</v>
      </c>
      <c r="E23" s="54"/>
    </row>
    <row r="24" spans="1:5" ht="15" customHeight="1" x14ac:dyDescent="0.25">
      <c r="A24" s="54"/>
      <c r="B24" s="56" t="s">
        <v>137</v>
      </c>
      <c r="C24" s="76">
        <v>8904562.799457144</v>
      </c>
      <c r="D24" s="58" t="s">
        <v>31</v>
      </c>
      <c r="E24" s="54"/>
    </row>
    <row r="25" spans="1:5" ht="30" customHeight="1" x14ac:dyDescent="0.25">
      <c r="A25" s="54"/>
      <c r="B25" s="77" t="s">
        <v>138</v>
      </c>
      <c r="C25" s="77"/>
      <c r="D25" s="77"/>
      <c r="E25" s="54"/>
    </row>
    <row r="26" spans="1:5" ht="15" customHeight="1" x14ac:dyDescent="0.25">
      <c r="A26" s="54"/>
      <c r="B26" s="54"/>
      <c r="C26" s="54"/>
      <c r="D26" s="54"/>
      <c r="E26" s="54"/>
    </row>
  </sheetData>
  <sheetProtection algorithmName="SHA-512" hashValue="/a6lBylNUo4C8ibPq3NZX/sQ33Q0S6b6AV3jz1IvHOmRRxDy+en4tK8XWLtQ3s6iBiTAmodPgUMCQidv/VmM3A==" saltValue="njRZfAUdmWwe0iXnA0uClg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8"/>
      <c r="C1" s="78"/>
      <c r="D1" s="78"/>
      <c r="E1" s="11"/>
    </row>
    <row r="2" spans="1:5" ht="15" customHeight="1" x14ac:dyDescent="0.25">
      <c r="A2" s="11"/>
      <c r="B2" s="78"/>
      <c r="C2" s="78"/>
      <c r="D2" s="78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9"/>
      <c r="C6" s="79"/>
      <c r="D6" s="79"/>
      <c r="E6" s="11"/>
    </row>
    <row r="7" spans="1:5" ht="15" customHeight="1" x14ac:dyDescent="0.25">
      <c r="A7" s="11"/>
      <c r="B7" s="80"/>
      <c r="C7" s="11"/>
      <c r="D7" s="11"/>
      <c r="E7" s="11"/>
    </row>
    <row r="8" spans="1:5" ht="14.25" customHeight="1" x14ac:dyDescent="0.25">
      <c r="A8" s="11"/>
      <c r="B8" s="81" t="s">
        <v>88</v>
      </c>
      <c r="C8" s="82"/>
      <c r="D8" s="83"/>
      <c r="E8" s="11"/>
    </row>
    <row r="9" spans="1:5" ht="15" customHeight="1" x14ac:dyDescent="0.25">
      <c r="A9" s="11"/>
      <c r="B9" s="52" t="s">
        <v>89</v>
      </c>
      <c r="C9" s="2">
        <v>6859768.3581307745</v>
      </c>
      <c r="D9" s="46" t="s">
        <v>31</v>
      </c>
      <c r="E9" s="11"/>
    </row>
    <row r="10" spans="1:5" ht="15" customHeight="1" x14ac:dyDescent="0.25">
      <c r="A10" s="11"/>
      <c r="B10" s="84" t="s">
        <v>90</v>
      </c>
      <c r="C10" s="3">
        <f>-'8. Nøgletal'!C19*C9</f>
        <v>-137195.3671626155</v>
      </c>
      <c r="D10" s="46" t="s">
        <v>31</v>
      </c>
      <c r="E10" s="11"/>
    </row>
    <row r="11" spans="1:5" ht="15" customHeight="1" x14ac:dyDescent="0.25">
      <c r="A11" s="11"/>
      <c r="B11" s="84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6722572.9909681594</v>
      </c>
      <c r="D12" s="46" t="s">
        <v>31</v>
      </c>
      <c r="E12" s="11"/>
    </row>
    <row r="13" spans="1:5" ht="15" customHeight="1" x14ac:dyDescent="0.25">
      <c r="A13" s="11"/>
      <c r="B13" s="85" t="s">
        <v>93</v>
      </c>
      <c r="C13" s="86">
        <f>-C12*'8. Nøgletal'!C19</f>
        <v>-134451.4598193632</v>
      </c>
      <c r="D13" s="87" t="s">
        <v>31</v>
      </c>
      <c r="E13" s="88"/>
    </row>
    <row r="14" spans="1:5" ht="15" customHeight="1" x14ac:dyDescent="0.25">
      <c r="A14" s="11"/>
      <c r="B14" s="81" t="s">
        <v>94</v>
      </c>
      <c r="C14" s="82"/>
      <c r="D14" s="83"/>
      <c r="E14" s="11"/>
    </row>
    <row r="15" spans="1:5" ht="15" customHeight="1" x14ac:dyDescent="0.25">
      <c r="A15" s="11"/>
      <c r="B15" s="44" t="s">
        <v>46</v>
      </c>
      <c r="C15" s="3">
        <v>2966227.4425258464</v>
      </c>
      <c r="D15" s="46" t="s">
        <v>31</v>
      </c>
      <c r="E15" s="11"/>
    </row>
    <row r="16" spans="1:5" ht="15" customHeight="1" x14ac:dyDescent="0.25">
      <c r="A16" s="11"/>
      <c r="B16" s="84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4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2966227.4425258464</v>
      </c>
      <c r="D18" s="46" t="s">
        <v>31</v>
      </c>
      <c r="E18" s="11"/>
    </row>
    <row r="19" spans="1:5" ht="15" customHeight="1" x14ac:dyDescent="0.25">
      <c r="A19" s="11"/>
      <c r="B19" s="85" t="s">
        <v>97</v>
      </c>
      <c r="C19" s="86">
        <f>-C18*'8. Nøgletal'!C15</f>
        <v>0</v>
      </c>
      <c r="D19" s="87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-134451.4598193632</v>
      </c>
      <c r="D20" s="27" t="s">
        <v>31</v>
      </c>
      <c r="E20" s="11"/>
    </row>
    <row r="21" spans="1:5" ht="39.950000000000003" customHeight="1" x14ac:dyDescent="0.25">
      <c r="A21" s="11"/>
      <c r="B21" s="89" t="s">
        <v>125</v>
      </c>
      <c r="C21" s="90"/>
      <c r="D21" s="91"/>
      <c r="E21" s="88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zDE05nk2W4QW42mKv/nS5uyYE2n/YPaP8S5yk0xrV9Ro7jHYzpzEYxuwBZCUqYU1XM9YeCRUCWq0n+wqsUDITw==" saltValue="vz5+QxsxPy3DjFYnmp7w0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2" t="s">
        <v>99</v>
      </c>
      <c r="C8" s="93"/>
      <c r="D8" s="94"/>
      <c r="E8" s="11"/>
    </row>
    <row r="9" spans="1:5" ht="15" customHeight="1" x14ac:dyDescent="0.25">
      <c r="A9" s="11"/>
      <c r="B9" s="95" t="s">
        <v>139</v>
      </c>
      <c r="C9" s="33">
        <f>'5.1.a. § 10-tillæg'!E9</f>
        <v>4262.395411630001</v>
      </c>
      <c r="D9" s="46" t="s">
        <v>31</v>
      </c>
      <c r="E9" s="11"/>
    </row>
    <row r="10" spans="1:5" ht="15" customHeight="1" x14ac:dyDescent="0.25">
      <c r="A10" s="11"/>
      <c r="B10" s="95" t="s">
        <v>148</v>
      </c>
      <c r="C10" s="96">
        <v>1698685</v>
      </c>
      <c r="D10" s="46" t="s">
        <v>31</v>
      </c>
      <c r="E10" s="11"/>
    </row>
    <row r="11" spans="1:5" ht="15" customHeight="1" x14ac:dyDescent="0.25">
      <c r="A11" s="11"/>
      <c r="B11" s="95"/>
      <c r="C11" s="96"/>
      <c r="D11" s="46" t="s">
        <v>31</v>
      </c>
      <c r="E11" s="11"/>
    </row>
    <row r="12" spans="1:5" ht="15" customHeight="1" x14ac:dyDescent="0.25">
      <c r="A12" s="11"/>
      <c r="B12" s="95"/>
      <c r="C12" s="96"/>
      <c r="D12" s="46" t="s">
        <v>31</v>
      </c>
      <c r="E12" s="11"/>
    </row>
    <row r="13" spans="1:5" ht="15" customHeight="1" x14ac:dyDescent="0.25">
      <c r="A13" s="11"/>
      <c r="B13" s="97"/>
      <c r="C13" s="96"/>
      <c r="D13" s="46" t="s">
        <v>31</v>
      </c>
      <c r="E13" s="11"/>
    </row>
    <row r="14" spans="1:5" ht="15" customHeight="1" x14ac:dyDescent="0.25">
      <c r="A14" s="11"/>
      <c r="B14" s="97"/>
      <c r="C14" s="96"/>
      <c r="D14" s="46" t="s">
        <v>31</v>
      </c>
      <c r="E14" s="11"/>
    </row>
    <row r="15" spans="1:5" ht="15" customHeight="1" x14ac:dyDescent="0.25">
      <c r="A15" s="11"/>
      <c r="B15" s="97"/>
      <c r="C15" s="96"/>
      <c r="D15" s="46" t="s">
        <v>31</v>
      </c>
      <c r="E15" s="11"/>
    </row>
    <row r="16" spans="1:5" ht="15" customHeight="1" x14ac:dyDescent="0.25">
      <c r="A16" s="11"/>
      <c r="B16" s="97"/>
      <c r="C16" s="96"/>
      <c r="D16" s="46" t="s">
        <v>31</v>
      </c>
      <c r="E16" s="11"/>
    </row>
    <row r="17" spans="1:5" ht="15" customHeight="1" x14ac:dyDescent="0.25">
      <c r="A17" s="11"/>
      <c r="B17" s="97"/>
      <c r="C17" s="96"/>
      <c r="D17" s="46" t="s">
        <v>31</v>
      </c>
      <c r="E17" s="11"/>
    </row>
    <row r="18" spans="1:5" ht="15" customHeight="1" x14ac:dyDescent="0.25">
      <c r="A18" s="11"/>
      <c r="B18" s="97"/>
      <c r="C18" s="96"/>
      <c r="D18" s="46" t="s">
        <v>31</v>
      </c>
      <c r="E18" s="11"/>
    </row>
    <row r="19" spans="1:5" ht="15" customHeight="1" x14ac:dyDescent="0.25">
      <c r="A19" s="11"/>
      <c r="B19" s="97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8">
        <f>SUM(C9:C19)</f>
        <v>1702947.3954116299</v>
      </c>
      <c r="D20" s="99" t="s">
        <v>31</v>
      </c>
      <c r="E20" s="11"/>
    </row>
    <row r="21" spans="1:5" ht="15" customHeight="1" x14ac:dyDescent="0.25">
      <c r="A21" s="11"/>
      <c r="B21" s="100"/>
      <c r="C21" s="101"/>
      <c r="D21" s="101"/>
      <c r="E21" s="11"/>
    </row>
    <row r="22" spans="1:5" ht="15" customHeight="1" x14ac:dyDescent="0.25">
      <c r="A22" s="11"/>
      <c r="B22" s="81" t="s">
        <v>39</v>
      </c>
      <c r="C22" s="82"/>
      <c r="D22" s="83"/>
      <c r="E22" s="11"/>
    </row>
    <row r="23" spans="1:5" ht="15" customHeight="1" x14ac:dyDescent="0.25">
      <c r="A23" s="11"/>
      <c r="B23" s="102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3" t="s">
        <v>50</v>
      </c>
      <c r="C24" s="104">
        <v>0</v>
      </c>
      <c r="D24" s="105" t="s">
        <v>31</v>
      </c>
      <c r="E24" s="11"/>
    </row>
    <row r="25" spans="1:5" ht="15" customHeight="1" x14ac:dyDescent="0.25">
      <c r="A25" s="11"/>
      <c r="B25" s="25" t="s">
        <v>48</v>
      </c>
      <c r="C25" s="98">
        <f>SUM(C23:C24)</f>
        <v>0</v>
      </c>
      <c r="D25" s="99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I5ISy2WqBKROX7IN8ka/dMiTpfXJzyykFL/9tSwDz4BXQVIqTBXUQqQVOeH7wBqI5za/Xm0JxlUtCNPKGSfyvg==" saltValue="a2OhDNfQKdtGu+nbBQg3R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5" t="s">
        <v>139</v>
      </c>
      <c r="C9" s="33">
        <v>78194.604588369999</v>
      </c>
      <c r="D9" s="33">
        <v>82457</v>
      </c>
      <c r="E9" s="33">
        <f>MAX(D9-C9,0)</f>
        <v>4262.395411630001</v>
      </c>
      <c r="F9" s="46" t="s">
        <v>31</v>
      </c>
      <c r="G9" s="11"/>
    </row>
    <row r="10" spans="1:7" ht="15" hidden="1" customHeight="1" x14ac:dyDescent="0.25">
      <c r="A10" s="11"/>
      <c r="B10" s="95"/>
      <c r="C10" s="33"/>
      <c r="D10" s="33"/>
      <c r="E10" s="33">
        <f t="shared" ref="E10:E19" si="0">MAX(D10-C10,0)</f>
        <v>0</v>
      </c>
      <c r="F10" s="46" t="s">
        <v>31</v>
      </c>
      <c r="G10" s="11"/>
    </row>
    <row r="11" spans="1:7" ht="15" hidden="1" customHeight="1" x14ac:dyDescent="0.25">
      <c r="A11" s="11"/>
      <c r="B11" s="95"/>
      <c r="C11" s="33"/>
      <c r="D11" s="33"/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5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7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7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7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7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7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7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7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8"/>
      <c r="D20" s="98"/>
      <c r="E20" s="98"/>
      <c r="F20" s="99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1"/>
      <c r="D22" s="101"/>
      <c r="E22" s="101"/>
      <c r="F22" s="101"/>
      <c r="G22" s="11"/>
    </row>
    <row r="23" spans="1:7" ht="15" customHeight="1" x14ac:dyDescent="0.25">
      <c r="A23" s="11"/>
      <c r="B23" s="112"/>
      <c r="C23" s="101"/>
      <c r="D23" s="101"/>
      <c r="E23" s="101"/>
      <c r="F23" s="101"/>
      <c r="G23" s="11"/>
    </row>
  </sheetData>
  <sheetProtection algorithmName="SHA-512" hashValue="SbiLThYEHyBEfZbVdMSYZNhq66jvjbq72vCiSokJZ3GW1UCdiR8rwGXC4FZLDZR02TQGoeJPWlqPRhNi6vGGeA==" saltValue="8dJ4MIr/9MTcP8z7M7Nf7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6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6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8">
        <f>SUM(C10:C17)</f>
        <v>0</v>
      </c>
      <c r="D18" s="99" t="s">
        <v>31</v>
      </c>
      <c r="E18" s="98">
        <f>SUM(E10:E17)</f>
        <v>0</v>
      </c>
      <c r="F18" s="99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98">
        <f>SUM(C18:C21)</f>
        <v>0</v>
      </c>
      <c r="D22" s="99" t="s">
        <v>31</v>
      </c>
      <c r="E22" s="98">
        <f>SUM(E18:E21)</f>
        <v>0</v>
      </c>
      <c r="F22" s="99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CK+W7Bq0YzybwZ8UMhvqFYfEPutwQmi0RNCkwjESMckskhY/YKF77GIUgpph9Wfmkojitq1DHaQquetw+93ZJA==" saltValue="b/fezyqi2MxNiyBWfg2OC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18</v>
      </c>
      <c r="C8" s="82"/>
      <c r="D8" s="82"/>
      <c r="E8" s="82"/>
      <c r="F8" s="83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6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8">
        <f>SUM(C10:C12)</f>
        <v>0</v>
      </c>
      <c r="D13" s="99" t="s">
        <v>31</v>
      </c>
      <c r="E13" s="98">
        <f>SUM(E10:E12)</f>
        <v>0</v>
      </c>
      <c r="F13" s="99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7"/>
      <c r="C15" s="117"/>
      <c r="D15" s="117"/>
      <c r="E15" s="117"/>
      <c r="F15" s="117"/>
      <c r="G15" s="11"/>
    </row>
  </sheetData>
  <sheetProtection algorithmName="SHA-512" hashValue="4R7uFDqCD3ufLxKfDe8GW3+k9W7UKVSCBO8januyUJ4v+hRwTFNXa9lMyL/0nNtAW3X54iX8xZCf2nZpATY0ZQ==" saltValue="8BUtcpF0HsQfpeh0EAGhV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1" t="s">
        <v>108</v>
      </c>
      <c r="C8" s="82"/>
      <c r="D8" s="83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8">
        <f>SUM(C9:C11)*(1+'8. Nøgletal'!C9)*(1+'8. Nøgletal'!C10)</f>
        <v>0</v>
      </c>
      <c r="D12" s="99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kvPJ/WoCvN+37UP+VkWMdmo4ZYRmdI2S7KkdQr4lB3EJxjIJuUb47rIsCv8FrkGQs9OOBaSqnEjKudikDK6Ng==" saltValue="4N16lvswsAwD6K61NkpsU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1" t="s">
        <v>57</v>
      </c>
      <c r="C8" s="82"/>
      <c r="D8" s="83"/>
      <c r="E8" s="11"/>
    </row>
    <row r="9" spans="1:5" ht="26.25" x14ac:dyDescent="0.25">
      <c r="A9" s="11"/>
      <c r="B9" s="103" t="s">
        <v>112</v>
      </c>
      <c r="C9" s="121"/>
      <c r="D9" s="103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1" t="s">
        <v>59</v>
      </c>
      <c r="C12" s="82"/>
      <c r="D12" s="83"/>
      <c r="E12" s="11"/>
    </row>
    <row r="13" spans="1:5" ht="26.25" customHeight="1" x14ac:dyDescent="0.25">
      <c r="A13" s="11"/>
      <c r="B13" s="103" t="s">
        <v>140</v>
      </c>
      <c r="C13" s="121"/>
      <c r="D13" s="103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8">
        <f>C11+C15</f>
        <v>0</v>
      </c>
      <c r="D16" s="99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ihSMKpHz/DItPadIe93VtnLvhyLhyqhC5TVcNaOr40y2nLCHaulp/3QUqDEhr692Ze4OLyNxoGGl7YPZfjlRJQ==" saltValue="zkgCVeCpw7NJClogkzIUI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8">
        <f>SUM(C10:C10)</f>
        <v>0</v>
      </c>
      <c r="D11" s="98" t="s">
        <v>68</v>
      </c>
      <c r="E11" s="98">
        <f>SUM(E10:E10)</f>
        <v>0</v>
      </c>
      <c r="F11" s="98" t="s">
        <v>68</v>
      </c>
      <c r="G11" s="98">
        <f>SUM(G10:G10)</f>
        <v>0</v>
      </c>
      <c r="H11" s="99" t="s">
        <v>31</v>
      </c>
      <c r="I11" s="11"/>
    </row>
    <row r="12" spans="1:9" ht="15" customHeight="1" x14ac:dyDescent="0.25">
      <c r="A12" s="11"/>
      <c r="B12" s="25" t="s">
        <v>115</v>
      </c>
      <c r="C12" s="98">
        <f>C11*(1+'8. Nøgletal'!C9)</f>
        <v>0</v>
      </c>
      <c r="D12" s="98" t="s">
        <v>68</v>
      </c>
      <c r="E12" s="98">
        <f>E11*(1+'8. Nøgletal'!C9)</f>
        <v>0</v>
      </c>
      <c r="F12" s="98" t="s">
        <v>68</v>
      </c>
      <c r="G12" s="98">
        <f>G11*(1+'8. Nøgletal'!C9)</f>
        <v>0</v>
      </c>
      <c r="H12" s="99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L1/AMDjU1ZAwnFx9TSV8V4PBr5Fe/IjIayU6HaYB+1sHBKGLKc6re/n0WJdayR7944bWM2GZn7kyCoLpOT8VWA==" saltValue="GWCBvsEnVMukDN7yQIcX3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116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8">
        <f>SUM(C10:C10)</f>
        <v>0</v>
      </c>
      <c r="D11" s="99" t="s">
        <v>31</v>
      </c>
      <c r="E11" s="98">
        <f>SUM(E10:E10)</f>
        <v>0</v>
      </c>
      <c r="F11" s="99" t="s">
        <v>31</v>
      </c>
      <c r="G11" s="11"/>
    </row>
    <row r="12" spans="1:7" ht="15" customHeight="1" x14ac:dyDescent="0.25">
      <c r="A12" s="11"/>
      <c r="B12" s="25" t="s">
        <v>117</v>
      </c>
      <c r="C12" s="98">
        <f>C11*(1+'8. Nøgletal'!C9)</f>
        <v>0</v>
      </c>
      <c r="D12" s="99" t="s">
        <v>31</v>
      </c>
      <c r="E12" s="98">
        <f>E11*(1+'8. Nøgletal'!C9)</f>
        <v>0</v>
      </c>
      <c r="F12" s="99" t="s">
        <v>31</v>
      </c>
      <c r="G12" s="88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mNPajiyeirz83WgHuzB6e90ZwrnFhD5zCTOirH+msFcgdkKyzd954xjqDsJEoCfl5lmr3Q/YTIEYreeD3XsfeQ==" saltValue="hgf/lnFgyO5mYNuR+C7n0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26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4"/>
      <c r="D10" s="105" t="s">
        <v>31</v>
      </c>
      <c r="E10" s="104"/>
      <c r="F10" s="105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cT5iaK6cjHe7j8uUNNJ9Y6iK3nk3iWfMjF/f8qkJcdsxPa1jkeBpzOtMB1Ax8eXCq2BGAExvSI4eMcEPFMN+UQ==" saltValue="MtHBqm/3LawNSvYozn+8a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0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0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2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0"/>
      <c r="C21" s="11"/>
      <c r="D21" s="11"/>
    </row>
    <row r="22" spans="1:4" ht="15" customHeight="1" x14ac:dyDescent="0.25">
      <c r="A22" s="11"/>
      <c r="B22" s="81" t="s">
        <v>35</v>
      </c>
      <c r="C22" s="83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1"/>
      <c r="C25" s="83"/>
      <c r="D25" s="11"/>
    </row>
    <row r="26" spans="1:4" ht="15" customHeight="1" x14ac:dyDescent="0.25">
      <c r="A26" s="11"/>
      <c r="B26" s="80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8vmEwI6vPTT9VT7g3Uk+jNlXz+q9G/mHuFOoa6/MUgAUMTHcviPM/oqQVO4RmHHLirgCwij81hJH/tiNV7BJXQ==" saltValue="QIr7JuIrKWAwKSXYViQwk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2026-09-01T20:02:42Z</dcterms:modified>
</cp:coreProperties>
</file>