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Vesthimmerlands Vand AS (V208)\ØR2027\"/>
    </mc:Choice>
  </mc:AlternateContent>
  <xr:revisionPtr revIDLastSave="0" documentId="13_ncr:1_{DA72E352-B1D1-4806-965C-7E491076C08A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2027'!$B$8:$D$22</definedName>
    <definedName name="ØR_Tabel_GE">'1. Økonomisk ramme 2027'!$B$15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4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9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E9" i="8"/>
  <c r="C25" i="7"/>
  <c r="C18" i="3" s="1"/>
  <c r="C9" i="6"/>
  <c r="C13" i="3" l="1"/>
  <c r="C16" i="12"/>
  <c r="C20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5" i="3" s="1"/>
  <c r="C16" i="3" l="1"/>
  <c r="C17" i="3" s="1"/>
  <c r="C22" i="3" s="1"/>
</calcChain>
</file>

<file path=xl/sharedStrings.xml><?xml version="1.0" encoding="utf-8"?>
<sst xmlns="http://schemas.openxmlformats.org/spreadsheetml/2006/main" count="293" uniqueCount="132">
  <si>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</si>
  <si>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</si>
  <si>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</si>
  <si>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</si>
  <si>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</si>
  <si>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</si>
  <si>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</si>
  <si>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</si>
  <si>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</si>
  <si>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</si>
  <si>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</si>
  <si>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</si>
  <si>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</si>
  <si>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</si>
  <si>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</si>
  <si>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</si>
  <si>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</si>
  <si>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</si>
  <si>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</si>
  <si>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</si>
  <si>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</si>
  <si>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</si>
  <si>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</si>
  <si>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</si>
  <si>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</si>
  <si>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</si>
  <si>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</si>
  <si>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</si>
  <si>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</si>
  <si>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</si>
  <si>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</si>
  <si>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</si>
  <si>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</si>
  <si>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</si>
  <si>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</si>
  <si>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</si>
  <si>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</si>
  <si>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</si>
  <si>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</si>
  <si>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</si>
  <si>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</si>
  <si>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</si>
  <si>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</si>
  <si>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</si>
  <si>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</si>
  <si>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</si>
  <si>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</si>
  <si>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</si>
  <si>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</si>
  <si>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</si>
  <si>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</si>
  <si>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</si>
  <si>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</si>
  <si>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</si>
  <si>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</si>
  <si>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</si>
  <si>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</si>
  <si>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</si>
  <si>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</si>
  <si>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</si>
  <si>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</si>
  <si>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</si>
  <si>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</si>
  <si>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</si>
  <si>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</si>
  <si>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</si>
  <si>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</si>
  <si>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</si>
  <si>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</si>
  <si>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</si>
  <si>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</si>
  <si>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</si>
  <si>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</si>
  <si>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</si>
  <si>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</si>
  <si>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</si>
  <si>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</si>
  <si>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</si>
  <si>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</si>
  <si>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</si>
  <si>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</si>
  <si>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</si>
  <si>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</si>
  <si>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</si>
  <si>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</si>
  <si>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</si>
  <si>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</si>
  <si>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</si>
  <si>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</si>
  <si>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</si>
  <si>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</si>
  <si>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</si>
  <si>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</si>
  <si>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</si>
  <si>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</si>
  <si>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</si>
  <si>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</si>
  <si>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</si>
  <si>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</si>
  <si>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</si>
  <si>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</si>
  <si>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</si>
  <si>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</si>
  <si>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</si>
  <si>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</si>
  <si>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</si>
  <si>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</si>
  <si>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</si>
  <si>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</si>
  <si>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</si>
  <si>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</si>
  <si>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</si>
  <si>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</si>
  <si>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</si>
  <si>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</si>
  <si>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</si>
  <si>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</si>
  <si>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</si>
  <si>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</si>
  <si>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</si>
  <si>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</si>
  <si>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</si>
  <si>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</si>
  <si>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</si>
  <si>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</si>
  <si>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</si>
  <si>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</si>
  <si>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</si>
  <si>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</si>
  <si>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</si>
  <si>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</si>
  <si>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Justering af enhedspris i POLKA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</si>
</sst>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qDcwDhZttqzKN3yhPay2rU/7P2CeSdcOx8xi8Pi7MNk65sLmfZl9yrWAAYG/X8B4qvUemJFFIzK9562wc9ZPtg==" saltValue="0PYS2dWQUQyI4zDxQCc1h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Po8N4PsufoxWN6yeOISaQocVKcoPBHbYnlq4slw6+8XPVpqdNJJWvbOqB5Va2wZRqS33j9EqyrwZuc9g/hMUNQ==" saltValue="UK3iq9N13cFNRcLAvYVgc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123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c+aAnOYTX4vMZ0ExhyB3tMXvag8zaNjUgrs6VguJO8Z9OWz/0KPxviGxTbAqWQw9yAZZLJg8wJS6WLzjoRjm6A==" saltValue="mFageEsJXHDDJELF4ONQt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BEwpNg3OiY60JYy7IdlFnYgWfjfDKwhrEIt6N2FgS7SyDwmAuLXIKmVXbIrYt9FVcLYeM89lS8cvI3ldU+2VJg==" saltValue="Vm1GZ4mRzvwKEKksSqqID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rKZE7/o9GrspYkBOR4hfdFxVBnvcxaK6nyUGEo7YYl4QhUaMPcRKvCE1RONdb1K7KoqQVu0q6Yb+DPLRB88y7w==" saltValue="u7QfNyzWf3fk+puM0za6h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4NINEaRqVYW497MLHaeESSpZdDCltdpVvwdNFdVEsU0gjd3jclc0V+1f4kC83cE8Zqhw8JDpPhBbxr6wMNff5g==" saltValue="g800Gl8bnZHTTJt/a99uQ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rqIDd6EHvZG2bjPiBIi7BhxQq6vIwi0FHV+83A2nKbroH64zuN/6A2pNaV34+qdMRjZ4UAn50txih67KdzlKwA==" saltValue="PDwP4RevaAnXDcm78W0QZ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2053898.3050543822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131</v>
      </c>
      <c r="C12" s="21">
        <v>2555.87600787566</v>
      </c>
      <c r="D12" s="19" t="s">
        <v>31</v>
      </c>
      <c r="E12" s="5"/>
    </row>
    <row r="13" spans="1:5" ht="15" customHeight="1" x14ac:dyDescent="0.25">
      <c r="A13" s="5"/>
      <c r="B13" s="20" t="s">
        <v>24</v>
      </c>
      <c r="C13" s="22">
        <f>-('6. Bortfald'!C12+'6. Bortfald'!E12)</f>
        <v>0</v>
      </c>
      <c r="D13" s="19" t="s">
        <v>31</v>
      </c>
      <c r="E13" s="5"/>
    </row>
    <row r="14" spans="1:5" ht="15" customHeight="1" x14ac:dyDescent="0.25">
      <c r="A14" s="5"/>
      <c r="B14" s="20" t="s">
        <v>34</v>
      </c>
      <c r="C14" s="22">
        <f>'7. Tilknyttet virksomhed'!C12+'7. Tilknyttet virksomhed'!E12</f>
        <v>0</v>
      </c>
      <c r="D14" s="19" t="s">
        <v>31</v>
      </c>
      <c r="E14" s="5"/>
    </row>
    <row r="15" spans="1:5" ht="15" customHeight="1" x14ac:dyDescent="0.25">
      <c r="A15" s="5"/>
      <c r="B15" s="20" t="s">
        <v>35</v>
      </c>
      <c r="C15" s="23">
        <f>'4. Generelle eff. krav'!C12</f>
        <v>-34959.721078058385</v>
      </c>
      <c r="D15" s="19" t="s">
        <v>31</v>
      </c>
      <c r="E15" s="5"/>
    </row>
    <row r="16" spans="1:5" ht="15" customHeight="1" x14ac:dyDescent="0.25">
      <c r="A16" s="5"/>
      <c r="B16" s="20" t="s">
        <v>36</v>
      </c>
      <c r="C16" s="22">
        <f>SUM(C9:C15)*'8. Nøgletal'!C10</f>
        <v>26077.278533796172</v>
      </c>
      <c r="D16" s="19" t="s">
        <v>31</v>
      </c>
      <c r="E16" s="5"/>
    </row>
    <row r="17" spans="1:5" ht="15" customHeight="1" x14ac:dyDescent="0.25">
      <c r="A17" s="5"/>
      <c r="B17" s="24" t="s">
        <v>37</v>
      </c>
      <c r="C17" s="25">
        <f>SUM(C9:C16)</f>
        <v>2047571.7385179955</v>
      </c>
      <c r="D17" s="26" t="s">
        <v>31</v>
      </c>
      <c r="E17" s="5"/>
    </row>
    <row r="18" spans="1:5" ht="15" customHeight="1" x14ac:dyDescent="0.25">
      <c r="A18" s="5"/>
      <c r="B18" s="27" t="s">
        <v>38</v>
      </c>
      <c r="C18" s="23">
        <f>'5.1. § 10-tillæg'!C25</f>
        <v>0</v>
      </c>
      <c r="D18" s="28" t="s">
        <v>31</v>
      </c>
      <c r="E18" s="5"/>
    </row>
    <row r="19" spans="1:5" ht="15" customHeight="1" x14ac:dyDescent="0.25">
      <c r="A19" s="5"/>
      <c r="B19" s="29" t="s">
        <v>39</v>
      </c>
      <c r="C19" s="23">
        <f>'5.4. Periodevise driftsomk.'!C11</f>
        <v>0</v>
      </c>
      <c r="D19" s="28" t="s">
        <v>31</v>
      </c>
      <c r="E19" s="5"/>
    </row>
    <row r="20" spans="1:5" ht="15" hidden="1" customHeight="1" x14ac:dyDescent="0.25">
      <c r="A20" s="5"/>
      <c r="B20" s="17" t="s">
        <v>22</v>
      </c>
      <c r="C20" s="23">
        <f>'5.5. Korr. af ØR2025'!C16</f>
        <v>0</v>
      </c>
      <c r="D20" s="28" t="s">
        <v>31</v>
      </c>
      <c r="E20" s="5"/>
    </row>
    <row r="21" spans="1:5" ht="15" customHeight="1" x14ac:dyDescent="0.25">
      <c r="A21" s="5"/>
      <c r="B21" s="27" t="s">
        <v>41</v>
      </c>
      <c r="C21" s="23">
        <v>0</v>
      </c>
      <c r="D21" s="28" t="s">
        <v>31</v>
      </c>
      <c r="E21" s="5"/>
    </row>
    <row r="22" spans="1:5" ht="15" customHeight="1" x14ac:dyDescent="0.25">
      <c r="A22" s="5"/>
      <c r="B22" s="14" t="s">
        <v>4</v>
      </c>
      <c r="C22" s="30">
        <f>SUM(C17:C21)</f>
        <v>2047571.7385179955</v>
      </c>
      <c r="D22" s="16" t="s">
        <v>31</v>
      </c>
      <c r="E22" s="5"/>
    </row>
    <row r="23" spans="1:5" ht="15" customHeight="1" x14ac:dyDescent="0.25">
      <c r="A23" s="5"/>
      <c r="B23" s="5"/>
      <c r="C23" s="5"/>
      <c r="D23" s="5"/>
      <c r="E23" s="5"/>
    </row>
    <row r="24" spans="1:5" ht="15" customHeight="1" x14ac:dyDescent="0.25">
      <c r="A24" s="5"/>
      <c r="B24" s="5"/>
      <c r="C24" s="5"/>
      <c r="D24" s="5"/>
      <c r="E24" s="5"/>
    </row>
  </sheetData>
  <sheetProtection algorithmName="SHA-512" hashValue="dAmtm/RRVc6mfEGg2Su2yHULkA8Wy4+r7zozB40tAb/z3PQdr7uHhg2LuJobOGucvaTce8VcqSNy6tIPQYE8cw==" saltValue="9lLLuqpq7+JxsE8AAw0ba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2338346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0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2338346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1658432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679914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651600</v>
      </c>
      <c r="D18" s="35" t="s">
        <v>31</v>
      </c>
      <c r="E18" s="5"/>
    </row>
    <row r="19" spans="1:5" ht="15" customHeight="1" x14ac:dyDescent="0.25">
      <c r="A19" s="5"/>
      <c r="B19" s="14" t="s">
        <v>124</v>
      </c>
      <c r="C19" s="30">
        <f>C15+C18</f>
        <v>1331514</v>
      </c>
      <c r="D19" s="16" t="s">
        <v>31</v>
      </c>
      <c r="E19" s="5"/>
    </row>
    <row r="20" spans="1:5" ht="40.5" customHeight="1" x14ac:dyDescent="0.25">
      <c r="A20" s="5"/>
      <c r="B20" s="108" t="s">
        <v>125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126</v>
      </c>
      <c r="C22" s="15"/>
      <c r="D22" s="16"/>
      <c r="E22" s="5"/>
    </row>
    <row r="23" spans="1:5" ht="26.25" x14ac:dyDescent="0.25">
      <c r="A23" s="5"/>
      <c r="B23" s="38" t="s">
        <v>127</v>
      </c>
      <c r="C23" s="39">
        <f>100*651600/(2266786+16984)</f>
        <v>28.531769836717359</v>
      </c>
      <c r="D23" s="35" t="s">
        <v>128</v>
      </c>
      <c r="E23" s="5"/>
    </row>
    <row r="24" spans="1:5" ht="26.25" x14ac:dyDescent="0.25">
      <c r="A24" s="5"/>
      <c r="B24" s="38" t="s">
        <v>129</v>
      </c>
      <c r="C24" s="39">
        <f>C19/C12*100</f>
        <v>56.942556832906675</v>
      </c>
      <c r="D24" s="35" t="s">
        <v>128</v>
      </c>
      <c r="E24" s="5"/>
    </row>
    <row r="25" spans="1:5" ht="56.25" customHeight="1" x14ac:dyDescent="0.25">
      <c r="A25" s="5"/>
      <c r="B25" s="104" t="s">
        <v>130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AXCWef5N7jTxp287AtsKWUXEucBonfSv7epC5rWd5UwArDpZQ+FOyAi2TLHZdwxpo+yOnaS4c8XFKpX0dmlsOg==" saltValue="T2nU2eK2hmZyGUhnZhyYf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1959503.3463032502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-33311.556887155253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127706.51563828709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2053898.3050543822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2053898.3050543822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1zTNtf79Q0uActwswvu20CfSJ4xzTikcpYs/nXJ8jfD47dIi6R7g+sb/h6x1vENajVRe5hIqGwyMIkHYfm+cOA==" saltValue="qqoW4+XJg9ObZMb4IwPPb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2053898.3050543822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2027'!C10:C14)</f>
        <v>2555.87600787566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2056454.1810622578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-34959.721078058385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18vVbZbnxA7WsmG9KJq0VDT02EokBLJOdRKGaTSFNoEMiGA+Z4lbNNzQpkrdsXBozufRzTTVCSTh1ocPTTYTJA==" saltValue="9v5CexzIGWVul1qglzLZv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/>
      <c r="C10" s="68"/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0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EgVBtNgJ5mRtdNTDh6MgA6YgmdjiPDMQTiq0KXW5B5BHVXaZtBam9JhI1IPQwztntP8OFdiXFsECR88fuB4+rQ==" saltValue="3ydhJQYtv7wrmyHmQq1M0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378842.41592524003</v>
      </c>
      <c r="D9" s="22">
        <v>351267</v>
      </c>
      <c r="E9" s="22">
        <f>MAX(D9-C9,0)</f>
        <v>0</v>
      </c>
      <c r="F9" s="35" t="s">
        <v>31</v>
      </c>
      <c r="G9" s="5"/>
    </row>
    <row r="10" spans="1:7" ht="15" hidden="1" customHeight="1" x14ac:dyDescent="0.25">
      <c r="A10" s="5"/>
      <c r="B10" s="67"/>
      <c r="C10" s="22"/>
      <c r="D10" s="22"/>
      <c r="E10" s="22">
        <f t="shared" ref="E10:E19" si="0">MAX(D10-C10,0)</f>
        <v>0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VTmcS7C9eUDt6SjMumRjgrlYTZfZtwRvrfwIgME56loDuYaLfSF/NDt8TybPyXjLES0sR3sAIwkTg640Pger2g==" saltValue="vjPVtr+5U/c50gn3RVApP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618su+xTpZff4VDD1wF+Vb6kHdFrcPv5XlgzUfVh19XIZZ87O7JoR4VXUmrOJO7Cj901kF8Dkk53GRKHQ28ZbA==" saltValue="EGi34T7o71LWuLX5W7OlN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zTVDHdCBDvveviRCOi3+J+OuqKdYyKUYO+hgDUvTugD3M4JYfLlYrYcs/Hh+wDMWp/6AdVGsp7sLSoLh4lrm7A==" saltValue="rgC8tVIWXq6iV0zh3Alk8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2026-08-19T12:58:37Z</dcterms:modified>
</cp:coreProperties>
</file>