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TK Vand AS (V098)\ØR2027\"/>
    </mc:Choice>
  </mc:AlternateContent>
  <xr:revisionPtr revIDLastSave="0" documentId="13_ncr:1_{2937A0AA-CBD0-4BE7-BD62-0E6E8019A30A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tillæg'!$A$1:$G$31</definedName>
    <definedName name="BlåBlok_53">'5.3. Engangstillæg'!$A$1:$G$23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Engangstillæg'!$B$8:$F$21</definedName>
    <definedName name="EngTillæg_Tabel_Værdi">'5.3. Engangstillæg'!$B$21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tillæg'!$A$1:$G$31</definedName>
    <definedName name="_xlnm.Print_Area" localSheetId="8">'5.3. Engangstillæg'!$A$1:$G$23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tillæg'!$B$8:$F$29</definedName>
    <definedName name="VarigeTillæg_Tabel_KS">'5.2. Varige tillæg'!$B$27</definedName>
    <definedName name="VarigeTillæg_Tabel_SletSmå">'5.2. Varige tillæg'!$B$26:$F$26</definedName>
    <definedName name="VarigeTillæg_Tabel_Værdi">'5.2. Varige tillæg'!$B$25</definedName>
    <definedName name="VarigeTillæg_Tabel_Værdi_korr">'5.2. Varige tillæg'!$B$29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21" i="10"/>
  <c r="C21" i="10"/>
  <c r="E25" i="9"/>
  <c r="E26" i="9" s="1"/>
  <c r="C25" i="9"/>
  <c r="C27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E9" i="8"/>
  <c r="C9" i="7" s="1"/>
  <c r="C25" i="7"/>
  <c r="C18" i="3" s="1"/>
  <c r="C16" i="6"/>
  <c r="C12" i="11" l="1"/>
  <c r="C19" i="3" s="1"/>
  <c r="C13" i="3"/>
  <c r="C12" i="3"/>
  <c r="C10" i="7"/>
  <c r="C20" i="7" s="1"/>
  <c r="C11" i="4" s="1"/>
  <c r="C12" i="4" s="1"/>
  <c r="C15" i="4" s="1"/>
  <c r="C19" i="4" s="1"/>
  <c r="C24" i="4" s="1"/>
  <c r="C26" i="9"/>
  <c r="C28" i="9" s="1"/>
  <c r="C29" i="9" s="1"/>
  <c r="E27" i="9"/>
  <c r="E28" i="9" s="1"/>
  <c r="E29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<sst xmlns="http://schemas.openxmlformats.org/spreadsheetml/2006/main" count="387" uniqueCount="167">
  <si>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</si>
  <si>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</si>
  <si>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</si>
  <si>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</si>
  <si>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</si>
  <si>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</si>
  <si>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</si>
  <si>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</si>
  <si>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</si>
  <si>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</si>
  <si>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</si>
  <si>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</si>
  <si>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</si>
  <si>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</si>
  <si>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</si>
  <si>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</si>
  <si>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</si>
  <si>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</si>
  <si>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</si>
  <si>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</si>
  <si>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</si>
  <si>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</si>
  <si>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</si>
  <si>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</si>
  <si>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</si>
  <si>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</si>
  <si>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</si>
  <si>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</si>
  <si>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</si>
  <si>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</si>
  <si>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</si>
  <si>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</si>
  <si>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</si>
  <si>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</si>
  <si>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</si>
  <si>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</si>
  <si>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</si>
  <si>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</si>
  <si>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</si>
  <si>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</si>
  <si>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</si>
  <si>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</si>
  <si>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</si>
  <si>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</si>
  <si>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</si>
  <si>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</si>
  <si>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</si>
  <si>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</si>
  <si>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</si>
  <si>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</si>
  <si>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</si>
  <si>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</si>
  <si>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</si>
  <si>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</si>
  <si>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</si>
  <si>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</si>
  <si>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</si>
  <si>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</si>
  <si>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</si>
  <si>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</si>
  <si>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</si>
  <si>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</si>
  <si>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</si>
  <si>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</si>
  <si>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</si>
  <si>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</si>
  <si>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</si>
  <si>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</si>
  <si>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</si>
  <si>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</si>
  <si>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</si>
  <si>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</si>
  <si>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</si>
  <si>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</si>
  <si>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</si>
  <si>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</si>
  <si>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</si>
  <si>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</si>
  <si>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</si>
  <si>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</si>
  <si>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</si>
  <si>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</si>
  <si>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</si>
  <si>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</si>
  <si>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</si>
  <si>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</si>
  <si>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</si>
  <si>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</si>
  <si>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</si>
  <si>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</si>
  <si>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</si>
  <si>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</si>
  <si>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</si>
  <si>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</si>
  <si>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</si>
  <si>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</si>
  <si>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</si>
  <si>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</si>
  <si>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</si>
  <si>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</si>
  <si>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</si>
  <si>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</si>
  <si>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</si>
  <si>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</si>
  <si>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</si>
  <si>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</si>
  <si>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</si>
  <si>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</si>
  <si>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</si>
  <si>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</si>
  <si>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</si>
  <si>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</si>
  <si>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</si>
  <si>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</si>
  <si>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</si>
  <si>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</si>
  <si>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</si>
  <si>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</si>
  <si>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</si>
  <si>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</si>
  <si>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</si>
  <si>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</si>
  <si>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</si>
  <si>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</si>
  <si>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</si>
  <si>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</si>
  <si>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</si>
  <si>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</si>
  <si>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</si>
  <si>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</si>
  <si>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</si>
  <si>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</si>
  <si>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</si>
  <si>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</si>
  <si>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</si>
  <si>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</si>
  <si>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</si>
  <si>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</si>
  <si>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</si>
  <si>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</si>
  <si>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</si>
  <si>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</si>
  <si>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</si>
  <si>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</si>
  <si>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</si>
  <si>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</si>
  <si>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</si>
  <si>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</si>
  <si>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</si>
  <si>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</si>
  <si>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BNBO</t>
  </si>
  <si>
    <t>Godkendt opsætning af kalkknuser i 2024</t>
  </si>
  <si>
    <t>Godkendt opsætning af målere i 2024</t>
  </si>
  <si>
    <t>Udskiftning til elektroniske målere</t>
  </si>
  <si>
    <t>Kirkestien 4 (Kirkestien 2C-2G)</t>
  </si>
  <si>
    <t>Klevehøjvej og Højvangsvej</t>
  </si>
  <si>
    <t>Kulturstrøget Syd</t>
  </si>
  <si>
    <t>Opsætning af elektroniske målere ved nye tilslutninger</t>
  </si>
  <si>
    <t>Opsætning af mekaniske målere ved nye tilslutninger</t>
  </si>
  <si>
    <t>REKA A09/A11/A14/A16</t>
  </si>
  <si>
    <t>Selsmoseområdet (forsynings- og stikledninger til byg. L1/L2/M mv.</t>
  </si>
  <si>
    <t>Søkvarteret og NærHeden NH5</t>
  </si>
  <si>
    <t>Tilslutning af enkeltejendomme</t>
  </si>
  <si>
    <t>Taastrup Hovedgade 110-120</t>
  </si>
  <si>
    <t>Udvidelser godkendt i 2024</t>
  </si>
  <si>
    <t>Økonomisk ramme for 2026</t>
  </si>
  <si>
    <t>Aftaler om dyrkningspraksis 800.048 kr./5 =158.885 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</si>
</sst>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VAoiOXTp1yK27g6nyXbBFjQ6f6epxOlAsYxgpcuUzk8XFcMz72LRFu9Gjpl8Puv3TRSgL+N0sZd0A7gsvF0Rbg==" saltValue="CYQun6yR5dGV2NY3BUkgk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24131939.956548065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tillæg'!C29+'5.2. Varige tillæg'!E29</f>
        <v>827529.93294375087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-415781.87832226517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-265528.08014869265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313188.26311016903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24591348.194131024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160010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24751358.194131024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3pOIaR3Eys2pNvoio9jN9sO88Yn1OoJvkV1QgLy/bzWCqrTvZKUkYr2dRtXGfx1HkRDDzf33NNbqidjC8Hci2A==" saltValue="U5VmLBcP0AZhlk3aHNiSh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41513409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1923044.2421885449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tillæg'!C25+'5.2. Varige tillæg'!E25+'5.3. Engangstillæg'!C21+'5.3. Engangstillæg'!E21</f>
        <v>4478510.3895502891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47914963.631738834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42711694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5203269.6317388341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9497621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14700890.631738834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100*9497621/(46036321+3948769)</f>
        <v>19.000908070786707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30.681210038529542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wEpt4IzmZVL1j/vKgawheqRnSP70XGl87naIy1ViKgpOYtsSYeZFoDdgVr/RQoH1wjVdDJCOouP71+2Ayev1Eg==" saltValue="AheUghA9IteS5hQro7gyZ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20958577.06781847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1923044.2421885449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-645.73309249025806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-249502.29871132932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1500466.6783448716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24131939.956548065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-3101756.2993212137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165</v>
      </c>
      <c r="C23" s="75">
        <v>21030183.657226853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6zWF1W4ZpqwrPOunlcgTAVc170jEqmbX/N8ITk/U1oj9Xg09/aio6rZsYyqO8GeqFlpcGI23LBqyt3K3fdy5iQ==" saltValue="FoV3H705ThinfBXE2Mbk3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13302215.055794524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-266044.3011158905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tillæg'!C25)*(1+'8. Nøgletal'!C9)*(1-'8. Nøgletal'!C19)+'5.6 Anlægsprojekter'!C12-'6. Bortfald'!C12+'7. Tilknyttet virksomhed'!C12</f>
        <v>240233.252756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13276404.007434633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-265528.08014869265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12555780.487510808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tillæg'!E25)*(1+'8. Nøgletal'!C9)*(1-'8. Nøgletal'!C14)+'5.6 Anlægsprojekter'!E12-'6. Bortfald'!E12+'7. Tilknyttet virksomhed'!E12</f>
        <v>587320.17260000005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13143100.660110807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-265528.08014869265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YLmOgrmcbBfFq6f5sMQsILIthC2h32Rjl6HPmADLnA1WomimaC4p4LgaJY0WiZ0ggpXHOJBgo0HIySsiOZgObA==" saltValue="FGj1spw/pwyj5uPZbE6fQ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521064.03075164929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7558.338935199994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2775258.0198634397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 t="s">
        <v>166</v>
      </c>
      <c r="C14" s="96">
        <v>160010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3463890.3895502891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160010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160010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O5HGouQpXb2Ho8K7aGOwMyJpaadR3szNX5TCmDX7O1Ah5iUBODQBV/7oNJa0virIRFuS0LNN7R9ngFsbZLW/PQ==" saltValue="LMUtmQilMuvOt0Xyw2oOj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14505466.969248351</v>
      </c>
      <c r="D9" s="33">
        <v>15026531</v>
      </c>
      <c r="E9" s="33">
        <f>MAX(D9-C9,0)</f>
        <v>521064.03075164929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99964.661064800006</v>
      </c>
      <c r="D10" s="33">
        <v>107523</v>
      </c>
      <c r="E10" s="33">
        <f t="shared" ref="E10:E19" si="0">MAX(D10-C10,0)</f>
        <v>7558.338935199994</v>
      </c>
      <c r="F10" s="46" t="s">
        <v>31</v>
      </c>
      <c r="G10" s="11"/>
    </row>
    <row r="11" spans="1:7" ht="40.5" customHeight="1" x14ac:dyDescent="0.25">
      <c r="A11" s="11"/>
      <c r="B11" s="94" t="s">
        <v>139</v>
      </c>
      <c r="C11" s="33">
        <v>8522946.9801365603</v>
      </c>
      <c r="D11" s="33">
        <v>11298205</v>
      </c>
      <c r="E11" s="33">
        <f t="shared" si="0"/>
        <v>2775258.0198634397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12461.472762400001</v>
      </c>
      <c r="D12" s="33">
        <v>7855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141</v>
      </c>
      <c r="C13" s="33">
        <v>444271.96990198002</v>
      </c>
      <c r="D13" s="33">
        <v>285476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Gyvwr0v1Hbr5K5NjGUo1ZCyneCYY0XE8aFxytsdG0SVA//VU4CInbA9Joc151k/M932ary2hR089j9SI1KsP0A==" saltValue="ifzXrwAPlhOJZ4gaO7qYd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31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150</v>
      </c>
      <c r="C10" s="33">
        <v>0</v>
      </c>
      <c r="D10" s="46" t="s">
        <v>31</v>
      </c>
      <c r="E10" s="33">
        <v>54820</v>
      </c>
      <c r="F10" s="46" t="s">
        <v>31</v>
      </c>
      <c r="G10" s="11"/>
    </row>
    <row r="11" spans="1:7" ht="15" customHeight="1" x14ac:dyDescent="0.25">
      <c r="A11" s="11"/>
      <c r="B11" s="115" t="s">
        <v>151</v>
      </c>
      <c r="C11" s="33">
        <v>0</v>
      </c>
      <c r="D11" s="46" t="s">
        <v>31</v>
      </c>
      <c r="E11" s="33">
        <v>23643</v>
      </c>
      <c r="F11" s="46" t="s">
        <v>31</v>
      </c>
      <c r="G11" s="11"/>
    </row>
    <row r="12" spans="1:7" ht="15" customHeight="1" x14ac:dyDescent="0.25">
      <c r="A12" s="11"/>
      <c r="B12" s="115" t="s">
        <v>152</v>
      </c>
      <c r="C12" s="33">
        <v>0</v>
      </c>
      <c r="D12" s="46" t="s">
        <v>31</v>
      </c>
      <c r="E12" s="33">
        <v>40389</v>
      </c>
      <c r="F12" s="46" t="s">
        <v>31</v>
      </c>
      <c r="G12" s="11"/>
    </row>
    <row r="13" spans="1:7" ht="15" customHeight="1" x14ac:dyDescent="0.25">
      <c r="A13" s="11"/>
      <c r="B13" s="115" t="s">
        <v>153</v>
      </c>
      <c r="C13" s="33">
        <v>0</v>
      </c>
      <c r="D13" s="46" t="s">
        <v>31</v>
      </c>
      <c r="E13" s="33">
        <v>226555</v>
      </c>
      <c r="F13" s="46" t="s">
        <v>31</v>
      </c>
      <c r="G13" s="11"/>
    </row>
    <row r="14" spans="1:7" ht="15" customHeight="1" x14ac:dyDescent="0.25">
      <c r="A14" s="11"/>
      <c r="B14" s="115" t="s">
        <v>154</v>
      </c>
      <c r="C14" s="33">
        <v>5051</v>
      </c>
      <c r="D14" s="46" t="s">
        <v>31</v>
      </c>
      <c r="E14" s="33">
        <v>3061</v>
      </c>
      <c r="F14" s="46" t="s">
        <v>31</v>
      </c>
      <c r="G14" s="11"/>
    </row>
    <row r="15" spans="1:7" ht="15" customHeight="1" x14ac:dyDescent="0.25">
      <c r="A15" s="11"/>
      <c r="B15" s="115" t="s">
        <v>155</v>
      </c>
      <c r="C15" s="33">
        <v>97283</v>
      </c>
      <c r="D15" s="46" t="s">
        <v>31</v>
      </c>
      <c r="E15" s="33">
        <v>68691</v>
      </c>
      <c r="F15" s="46" t="s">
        <v>31</v>
      </c>
      <c r="G15" s="11"/>
    </row>
    <row r="16" spans="1:7" ht="15" customHeight="1" x14ac:dyDescent="0.25">
      <c r="A16" s="11"/>
      <c r="B16" s="115" t="s">
        <v>156</v>
      </c>
      <c r="C16" s="33">
        <v>4438</v>
      </c>
      <c r="D16" s="46" t="s">
        <v>31</v>
      </c>
      <c r="E16" s="33">
        <v>4472</v>
      </c>
      <c r="F16" s="46" t="s">
        <v>31</v>
      </c>
      <c r="G16" s="11"/>
    </row>
    <row r="17" spans="1:7" ht="15" customHeight="1" x14ac:dyDescent="0.25">
      <c r="A17" s="11"/>
      <c r="B17" s="115" t="s">
        <v>157</v>
      </c>
      <c r="C17" s="33">
        <v>54696</v>
      </c>
      <c r="D17" s="46" t="s">
        <v>31</v>
      </c>
      <c r="E17" s="33">
        <v>21317</v>
      </c>
      <c r="F17" s="46" t="s">
        <v>31</v>
      </c>
      <c r="G17" s="11"/>
    </row>
    <row r="18" spans="1:7" ht="15" customHeight="1" x14ac:dyDescent="0.25">
      <c r="A18" s="11"/>
      <c r="B18" s="115" t="s">
        <v>158</v>
      </c>
      <c r="C18" s="33">
        <v>11851</v>
      </c>
      <c r="D18" s="46" t="s">
        <v>31</v>
      </c>
      <c r="E18" s="33">
        <v>372</v>
      </c>
      <c r="F18" s="46" t="s">
        <v>31</v>
      </c>
      <c r="G18" s="11"/>
    </row>
    <row r="19" spans="1:7" ht="15" customHeight="1" x14ac:dyDescent="0.25">
      <c r="A19" s="11"/>
      <c r="B19" s="115" t="s">
        <v>159</v>
      </c>
      <c r="C19" s="33">
        <v>0</v>
      </c>
      <c r="D19" s="46" t="s">
        <v>31</v>
      </c>
      <c r="E19" s="33">
        <v>123</v>
      </c>
      <c r="F19" s="46" t="s">
        <v>31</v>
      </c>
      <c r="G19" s="11"/>
    </row>
    <row r="20" spans="1:7" ht="15" customHeight="1" x14ac:dyDescent="0.25">
      <c r="A20" s="11"/>
      <c r="B20" s="115" t="s">
        <v>160</v>
      </c>
      <c r="C20" s="33">
        <v>5051</v>
      </c>
      <c r="D20" s="46" t="s">
        <v>31</v>
      </c>
      <c r="E20" s="33">
        <v>6751</v>
      </c>
      <c r="F20" s="46" t="s">
        <v>31</v>
      </c>
      <c r="G20" s="11"/>
    </row>
    <row r="21" spans="1:7" ht="15" customHeight="1" x14ac:dyDescent="0.25">
      <c r="A21" s="11"/>
      <c r="B21" s="115" t="s">
        <v>161</v>
      </c>
      <c r="C21" s="33">
        <v>41421</v>
      </c>
      <c r="D21" s="46" t="s">
        <v>31</v>
      </c>
      <c r="E21" s="33">
        <v>7632</v>
      </c>
      <c r="F21" s="46" t="s">
        <v>31</v>
      </c>
      <c r="G21" s="11"/>
    </row>
    <row r="22" spans="1:7" ht="15" customHeight="1" x14ac:dyDescent="0.25">
      <c r="A22" s="11"/>
      <c r="B22" s="115" t="s">
        <v>162</v>
      </c>
      <c r="C22" s="33">
        <v>4041</v>
      </c>
      <c r="D22" s="46" t="s">
        <v>31</v>
      </c>
      <c r="E22" s="33">
        <v>3018</v>
      </c>
      <c r="F22" s="46" t="s">
        <v>31</v>
      </c>
      <c r="G22" s="11"/>
    </row>
    <row r="23" spans="1:7" ht="15" customHeight="1" x14ac:dyDescent="0.25">
      <c r="A23" s="11"/>
      <c r="B23" s="115" t="s">
        <v>163</v>
      </c>
      <c r="C23" s="33">
        <v>6062</v>
      </c>
      <c r="D23" s="46" t="s">
        <v>31</v>
      </c>
      <c r="E23" s="33">
        <v>1922</v>
      </c>
      <c r="F23" s="46" t="s">
        <v>31</v>
      </c>
      <c r="G23" s="11"/>
    </row>
    <row r="24" spans="1:7" ht="15" customHeight="1" x14ac:dyDescent="0.25">
      <c r="A24" s="11"/>
      <c r="B24" s="115" t="s">
        <v>164</v>
      </c>
      <c r="C24" s="33">
        <v>0</v>
      </c>
      <c r="D24" s="46" t="s">
        <v>31</v>
      </c>
      <c r="E24" s="33">
        <v>88036</v>
      </c>
      <c r="F24" s="46" t="s">
        <v>31</v>
      </c>
      <c r="G24" s="11"/>
    </row>
    <row r="25" spans="1:7" ht="15" customHeight="1" x14ac:dyDescent="0.25">
      <c r="A25" s="11"/>
      <c r="B25" s="25" t="s">
        <v>105</v>
      </c>
      <c r="C25" s="97">
        <f>SUM(C10:C24)</f>
        <v>229894</v>
      </c>
      <c r="D25" s="98" t="s">
        <v>31</v>
      </c>
      <c r="E25" s="97">
        <f>SUM(E10:E24)</f>
        <v>550802</v>
      </c>
      <c r="F25" s="98" t="s">
        <v>31</v>
      </c>
      <c r="G25" s="11"/>
    </row>
    <row r="26" spans="1:7" ht="15" customHeight="1" x14ac:dyDescent="0.25">
      <c r="A26" s="11"/>
      <c r="B26" s="115" t="s">
        <v>35</v>
      </c>
      <c r="C26" s="33">
        <f>-C25*'8. Nøgletal'!C23</f>
        <v>-6.4877467183687942</v>
      </c>
      <c r="D26" s="46" t="s">
        <v>31</v>
      </c>
      <c r="E26" s="33">
        <f>-E25*'8. Nøgletal'!C23</f>
        <v>-15.543963165506574</v>
      </c>
      <c r="F26" s="46" t="s">
        <v>31</v>
      </c>
      <c r="G26" s="11"/>
    </row>
    <row r="27" spans="1:7" ht="15" customHeight="1" x14ac:dyDescent="0.25">
      <c r="A27" s="11"/>
      <c r="B27" s="115" t="s">
        <v>36</v>
      </c>
      <c r="C27" s="33">
        <f>-C25*'8. Nøgletal'!C19</f>
        <v>-4597.88</v>
      </c>
      <c r="D27" s="46" t="s">
        <v>31</v>
      </c>
      <c r="E27" s="33">
        <f>-E25*'8. Nøgletal'!C14</f>
        <v>0</v>
      </c>
      <c r="F27" s="46" t="s">
        <v>31</v>
      </c>
      <c r="G27" s="11"/>
    </row>
    <row r="28" spans="1:7" ht="15" customHeight="1" x14ac:dyDescent="0.25">
      <c r="A28" s="11"/>
      <c r="B28" s="115" t="s">
        <v>37</v>
      </c>
      <c r="C28" s="33">
        <f>SUM(C25:C27)*'8. Nøgletal'!C9</f>
        <v>14936.702618392572</v>
      </c>
      <c r="D28" s="46" t="s">
        <v>31</v>
      </c>
      <c r="E28" s="33">
        <f>SUM(E25:E27)*'8. Nøgletal'!C9</f>
        <v>36517.142035242126</v>
      </c>
      <c r="F28" s="46" t="s">
        <v>31</v>
      </c>
      <c r="G28" s="11"/>
    </row>
    <row r="29" spans="1:7" ht="26.25" customHeight="1" x14ac:dyDescent="0.25">
      <c r="A29" s="11"/>
      <c r="B29" s="105" t="s">
        <v>106</v>
      </c>
      <c r="C29" s="97">
        <f>SUM(C25:C28)</f>
        <v>240226.33487167419</v>
      </c>
      <c r="D29" s="98" t="s">
        <v>31</v>
      </c>
      <c r="E29" s="97">
        <f>SUM(E25:E28)</f>
        <v>587303.59807207668</v>
      </c>
      <c r="F29" s="98" t="s">
        <v>31</v>
      </c>
      <c r="G29" s="11"/>
    </row>
    <row r="30" spans="1:7" ht="15" customHeight="1" x14ac:dyDescent="0.25">
      <c r="A30" s="11"/>
      <c r="B30" s="11"/>
      <c r="C30" s="11"/>
      <c r="D30" s="11"/>
      <c r="E30" s="11"/>
      <c r="F30" s="11"/>
      <c r="G30" s="11"/>
    </row>
    <row r="31" spans="1:7" ht="15" customHeight="1" x14ac:dyDescent="0.25">
      <c r="A31" s="11"/>
      <c r="B31" s="11"/>
      <c r="C31" s="11"/>
      <c r="D31" s="11"/>
      <c r="E31" s="11"/>
      <c r="F31" s="11"/>
      <c r="G31" s="11"/>
    </row>
  </sheetData>
  <sheetProtection algorithmName="SHA-512" hashValue="dL+bz4oVBnEZKIf+PNlfCVDb4xbSmQaQCHXeZVv2Rbf27oFcf3dAWjTuK8u3gUwMQqDHUkk2YpCxLEuHtINR4g==" saltValue="jAjuCKj5qYRATMNSdLFPK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150</v>
      </c>
      <c r="C10" s="33">
        <v>0</v>
      </c>
      <c r="D10" s="46" t="s">
        <v>31</v>
      </c>
      <c r="E10" s="33">
        <v>26568</v>
      </c>
      <c r="F10" s="46" t="s">
        <v>31</v>
      </c>
      <c r="G10" s="11"/>
    </row>
    <row r="11" spans="1:7" ht="15" customHeight="1" x14ac:dyDescent="0.25">
      <c r="A11" s="11"/>
      <c r="B11" s="115" t="s">
        <v>153</v>
      </c>
      <c r="C11" s="33">
        <v>0</v>
      </c>
      <c r="D11" s="46" t="s">
        <v>31</v>
      </c>
      <c r="E11" s="33">
        <v>93798</v>
      </c>
      <c r="F11" s="46" t="s">
        <v>31</v>
      </c>
      <c r="G11" s="11"/>
    </row>
    <row r="12" spans="1:7" ht="15" customHeight="1" x14ac:dyDescent="0.25">
      <c r="A12" s="11"/>
      <c r="B12" s="115" t="s">
        <v>154</v>
      </c>
      <c r="C12" s="33">
        <v>0</v>
      </c>
      <c r="D12" s="46" t="s">
        <v>31</v>
      </c>
      <c r="E12" s="33">
        <v>236</v>
      </c>
      <c r="F12" s="46" t="s">
        <v>31</v>
      </c>
      <c r="G12" s="11"/>
    </row>
    <row r="13" spans="1:7" ht="15" customHeight="1" x14ac:dyDescent="0.25">
      <c r="A13" s="11"/>
      <c r="B13" s="115" t="s">
        <v>155</v>
      </c>
      <c r="C13" s="33">
        <v>0</v>
      </c>
      <c r="D13" s="46" t="s">
        <v>31</v>
      </c>
      <c r="E13" s="33">
        <v>92066</v>
      </c>
      <c r="F13" s="46" t="s">
        <v>31</v>
      </c>
      <c r="G13" s="11"/>
    </row>
    <row r="14" spans="1:7" ht="15" customHeight="1" x14ac:dyDescent="0.25">
      <c r="A14" s="11"/>
      <c r="B14" s="115" t="s">
        <v>156</v>
      </c>
      <c r="C14" s="33">
        <v>0</v>
      </c>
      <c r="D14" s="46" t="s">
        <v>31</v>
      </c>
      <c r="E14" s="33">
        <v>2962</v>
      </c>
      <c r="F14" s="46" t="s">
        <v>31</v>
      </c>
      <c r="G14" s="11"/>
    </row>
    <row r="15" spans="1:7" ht="15" customHeight="1" x14ac:dyDescent="0.25">
      <c r="A15" s="11"/>
      <c r="B15" s="115" t="s">
        <v>157</v>
      </c>
      <c r="C15" s="33">
        <v>0</v>
      </c>
      <c r="D15" s="46" t="s">
        <v>31</v>
      </c>
      <c r="E15" s="33">
        <v>4759</v>
      </c>
      <c r="F15" s="46" t="s">
        <v>31</v>
      </c>
      <c r="G15" s="11"/>
    </row>
    <row r="16" spans="1:7" ht="15" customHeight="1" x14ac:dyDescent="0.25">
      <c r="A16" s="11"/>
      <c r="B16" s="115" t="s">
        <v>158</v>
      </c>
      <c r="C16" s="33">
        <v>0</v>
      </c>
      <c r="D16" s="46" t="s">
        <v>31</v>
      </c>
      <c r="E16" s="33">
        <v>67</v>
      </c>
      <c r="F16" s="46" t="s">
        <v>31</v>
      </c>
      <c r="G16" s="11"/>
    </row>
    <row r="17" spans="1:7" ht="15" customHeight="1" x14ac:dyDescent="0.25">
      <c r="A17" s="11"/>
      <c r="B17" s="115" t="s">
        <v>160</v>
      </c>
      <c r="C17" s="33">
        <v>0</v>
      </c>
      <c r="D17" s="46" t="s">
        <v>31</v>
      </c>
      <c r="E17" s="33">
        <v>3474</v>
      </c>
      <c r="F17" s="46" t="s">
        <v>31</v>
      </c>
      <c r="G17" s="11"/>
    </row>
    <row r="18" spans="1:7" ht="15" customHeight="1" x14ac:dyDescent="0.25">
      <c r="A18" s="11"/>
      <c r="B18" s="115" t="s">
        <v>161</v>
      </c>
      <c r="C18" s="33">
        <v>0</v>
      </c>
      <c r="D18" s="46" t="s">
        <v>31</v>
      </c>
      <c r="E18" s="33">
        <v>8034</v>
      </c>
      <c r="F18" s="46" t="s">
        <v>31</v>
      </c>
      <c r="G18" s="11"/>
    </row>
    <row r="19" spans="1:7" ht="15" customHeight="1" x14ac:dyDescent="0.25">
      <c r="A19" s="11"/>
      <c r="B19" s="115" t="s">
        <v>162</v>
      </c>
      <c r="C19" s="33">
        <v>0</v>
      </c>
      <c r="D19" s="46" t="s">
        <v>31</v>
      </c>
      <c r="E19" s="33">
        <v>146</v>
      </c>
      <c r="F19" s="46" t="s">
        <v>31</v>
      </c>
      <c r="G19" s="11"/>
    </row>
    <row r="20" spans="1:7" ht="15" customHeight="1" x14ac:dyDescent="0.25">
      <c r="A20" s="11"/>
      <c r="B20" s="115" t="s">
        <v>163</v>
      </c>
      <c r="C20" s="33">
        <v>0</v>
      </c>
      <c r="D20" s="46" t="s">
        <v>31</v>
      </c>
      <c r="E20" s="33">
        <v>1814</v>
      </c>
      <c r="F20" s="46" t="s">
        <v>31</v>
      </c>
      <c r="G20" s="11"/>
    </row>
    <row r="21" spans="1:7" ht="15" customHeight="1" x14ac:dyDescent="0.25">
      <c r="A21" s="11"/>
      <c r="B21" s="25" t="s">
        <v>107</v>
      </c>
      <c r="C21" s="97">
        <f>SUM(C10:C20)</f>
        <v>0</v>
      </c>
      <c r="D21" s="98" t="s">
        <v>31</v>
      </c>
      <c r="E21" s="97">
        <f>SUM(E10:E20)</f>
        <v>233924</v>
      </c>
      <c r="F21" s="98" t="s">
        <v>31</v>
      </c>
      <c r="G21" s="11"/>
    </row>
    <row r="22" spans="1:7" ht="15" customHeight="1" x14ac:dyDescent="0.25">
      <c r="A22" s="11"/>
      <c r="B22" s="11"/>
      <c r="C22" s="11"/>
      <c r="D22" s="11"/>
      <c r="E22" s="11"/>
      <c r="F22" s="11"/>
      <c r="G22" s="11"/>
    </row>
    <row r="23" spans="1:7" ht="15" customHeight="1" x14ac:dyDescent="0.25">
      <c r="A23" s="11"/>
      <c r="B23" s="116"/>
      <c r="C23" s="116"/>
      <c r="D23" s="116"/>
      <c r="E23" s="116"/>
      <c r="F23" s="116"/>
      <c r="G23" s="11"/>
    </row>
  </sheetData>
  <sheetProtection algorithmName="SHA-512" hashValue="7LV8dnIKEWe5FGKlSDRxQgYDo1V9sSUgEdEELVmzP9X5hD2MMppcJaPH3U+NE19dKB5zoJr3Z6Xs+nY2xxOPsg==" saltValue="bUQY4+VOK9KoXDv3nI6Ct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AF0g87KFQW+NSbTwF4und8QDoLcNwWkJOSotXXAYDEfFR59q8BzscqzZ/3xs7VdvVwDN3rJTgcR973GaLwXIKw==" saltValue="WH5No4E/uKyxC44DK7Asn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142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rd/fnuT85aOuWCmg8b+ktOV6WrZqgugAn/MTbVF+lBwZOkdkedbpMsKIt/IHNZ2EXKrH0vIKVrxRWU17QT76vQ==" saltValue="+YGDkNKiXXIspU6jfv98v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hcQfYwo3WiklTRYiTyVvdyIxF2SEQvAZZuVoisIzChGLPdTaGaBjp85Qsz9rLigkUySm9xiG3XHgX0Rxhw7n2A==" saltValue="aVaaBgl7ccWFExi7N/Zvh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76irQ1+yXhMpptflndOmPFA94SG4pGgnJHOXPVsEy7FlI4X4IBywW8Qj8iX0MToWuHWHSjqTQ+KUvNvUE0z8yQ==" saltValue="Zua1qLVjTqTlnQGOPJy3x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/ae7aAG3VaCwO9koCxHRggGz8b5cRFr9cwUj+d55ZTujDlyuA8/HA+1+UzU8MpxJ2d3PtIsVAYlILikyD2hd6A==" saltValue="jVPKzISxytvWTXbvZQ8DA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2.8220600443546999E-5</v>
      </c>
      <c r="D23" s="22"/>
    </row>
    <row r="24" spans="1:4" ht="15" customHeight="1" x14ac:dyDescent="0.25">
      <c r="A24" s="11"/>
      <c r="B24" s="44" t="s">
        <v>121</v>
      </c>
      <c r="C24" s="8">
        <v>1.6658281612676136E-2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m5kG1oW+mp2P8DtpAeL441nnS/XDUeufoZ4OEUT+qahdJDqyEwZ796pFAJOVfVyXMjvrKwQNubJadSZzfuPKuQ==" saltValue="wbQ/7k8QoA72rig0+dZLl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2026-10-01T11:34:05Z</dcterms:modified>
</cp:coreProperties>
</file>