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FORS Spildevand Holbæk AS (S047)\ØR2027\"/>
    </mc:Choice>
  </mc:AlternateContent>
  <xr:revisionPtr revIDLastSave="0" documentId="13_ncr:1_{F29C2BBC-00C3-4A37-A186-5B15976DC804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E11" i="8"/>
  <c r="C11" i="7" s="1"/>
  <c r="E10" i="8"/>
  <c r="C10" i="7" s="1"/>
  <c r="E9" i="8"/>
  <c r="C9" i="7" s="1"/>
  <c r="C25" i="7"/>
  <c r="C18" i="3" s="1"/>
  <c r="C16" i="6"/>
  <c r="C12" i="3" l="1"/>
  <c r="C12" i="11"/>
  <c r="C19" i="3" s="1"/>
  <c r="C13" i="3"/>
  <c r="C12" i="7"/>
  <c r="C20" i="7" s="1"/>
  <c r="C11" i="4" s="1"/>
  <c r="C12" i="4" s="1"/>
  <c r="C15" i="4" s="1"/>
  <c r="C19" i="4" s="1"/>
  <c r="C24" i="4" s="1"/>
  <c r="C16" i="12"/>
  <c r="C20" i="3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<sst xmlns="http://schemas.openxmlformats.org/spreadsheetml/2006/main" count="343" uniqueCount="162">
  <si>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</si>
  <si>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</si>
  <si>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</si>
  <si>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</si>
  <si>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</si>
  <si>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</si>
  <si>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</si>
  <si>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</si>
  <si>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</si>
  <si>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</si>
  <si>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</si>
  <si>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</si>
  <si>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</si>
  <si>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</si>
  <si>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</si>
  <si>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</si>
  <si>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</si>
  <si>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</si>
  <si>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</si>
  <si>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</si>
  <si>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</si>
  <si>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</si>
  <si>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</si>
  <si>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</si>
  <si>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</si>
  <si>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</si>
  <si>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</si>
  <si>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</si>
  <si>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</si>
  <si>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</si>
  <si>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</si>
  <si>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</si>
  <si>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</si>
  <si>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</si>
  <si>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</si>
  <si>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</si>
  <si>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</si>
  <si>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</si>
  <si>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</si>
  <si>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</si>
  <si>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</si>
  <si>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</si>
  <si>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</si>
  <si>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</si>
  <si>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</si>
  <si>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</si>
  <si>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</si>
  <si>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</si>
  <si>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</si>
  <si>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</si>
  <si>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</si>
  <si>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</si>
  <si>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</si>
  <si>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</si>
  <si>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</si>
  <si>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</si>
  <si>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</si>
  <si>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</si>
  <si>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</si>
  <si>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</si>
  <si>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</si>
  <si>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</si>
  <si>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</si>
  <si>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</si>
  <si>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</si>
  <si>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</si>
  <si>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</si>
  <si>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</si>
  <si>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</si>
  <si>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</si>
  <si>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</si>
  <si>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</si>
  <si>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</si>
  <si>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</si>
  <si>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</si>
  <si>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</si>
  <si>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</si>
  <si>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</si>
  <si>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</si>
  <si>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</si>
  <si>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</si>
  <si>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</si>
  <si>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</si>
  <si>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</si>
  <si>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</si>
  <si>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</si>
  <si>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</si>
  <si>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</si>
  <si>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</si>
  <si>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</si>
  <si>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</si>
  <si>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</si>
  <si>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</si>
  <si>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</si>
  <si>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</si>
  <si>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</si>
  <si>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</si>
  <si>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</si>
  <si>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</si>
  <si>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</si>
  <si>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</si>
  <si>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</si>
  <si>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</si>
  <si>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</si>
  <si>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</si>
  <si>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</si>
  <si>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</si>
  <si>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</si>
  <si>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</si>
  <si>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</si>
  <si>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</si>
  <si>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</si>
  <si>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</si>
  <si>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</si>
  <si>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</si>
  <si>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</si>
  <si>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</si>
  <si>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</si>
  <si>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</si>
  <si>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</si>
  <si>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</si>
  <si>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</si>
  <si>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</si>
  <si>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</si>
  <si>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</si>
  <si>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</si>
  <si>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</si>
  <si>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</si>
  <si>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</si>
  <si>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</si>
  <si>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</si>
  <si>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</si>
  <si>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</si>
  <si>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</si>
  <si>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</si>
  <si>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</si>
  <si>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</si>
  <si>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</si>
  <si>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</si>
  <si>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</si>
  <si>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</si>
  <si>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</si>
  <si>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</si>
  <si>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</si>
  <si>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</si>
  <si>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</si>
  <si>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</si>
  <si>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</si>
  <si>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</si>
  <si>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</si>
  <si>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</si>
  <si>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</si>
  <si>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FSH-UDV-D-AFS-000001 Godthåb/Favrbo nedlæg rens, Nyt minirens</t>
  </si>
  <si>
    <t>FSH-UDV-D-SEP-000003 Opsamling - SEP. - Tølløse Etape 4 - gl. ID_FSH-000161-02</t>
  </si>
  <si>
    <t>FSH §13- Ledningsomlægninger 2025</t>
  </si>
  <si>
    <t>FSH §12 Nye tilslutninger 2025</t>
  </si>
  <si>
    <t>FVR-000079-06 Implementering af CSRD</t>
  </si>
  <si>
    <t>NIS-2 projekter</t>
  </si>
  <si>
    <t>Økonomisk ramme for 2026</t>
  </si>
  <si>
    <t>FSH - Byggemodninger 2023</t>
  </si>
  <si>
    <t>Ledningsomlægninger 2023</t>
  </si>
  <si>
    <t>FSH-000176 Undløse separatkloakering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</si>
</sst>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eDWGoSuOiCI9t1F0hb7PrrptIs6z718fMXlbPEFexZC3+hOUqerUH9QNBRcbnwh/ufZwhcXyH46sDqWeM9YQLw==" saltValue="4Avs0j0ciUEoyZuLkVw1Q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126851418.40524614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5213245.7477199994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-776942.49892028724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3794215.1558019249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135081936.80984777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10000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2139066.1310210847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-1849583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135381419.94086885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cQR+OW8S0wZCj4uM6c5HR0Kscz87MISclKKc5OH2d+HTS/7VOMtvGsl9yKP8TzhkTKCepKvdWKxfJJtdr8of3A==" saltValue="11HMJV+mWSlkv1KUL9dii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134819414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836309.875856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6477475.8845460899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142133199.76040211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141662542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470657.7604021132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2450984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2921641.7604021132</v>
      </c>
      <c r="D19" s="27" t="s">
        <v>31</v>
      </c>
      <c r="E19" s="11"/>
    </row>
    <row r="20" spans="1:5" ht="27.75" customHeight="1" x14ac:dyDescent="0.25">
      <c r="A20" s="11"/>
      <c r="B20" s="49" t="s">
        <v>144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145</v>
      </c>
      <c r="C22" s="26"/>
      <c r="D22" s="27"/>
      <c r="E22" s="11"/>
    </row>
    <row r="23" spans="1:5" ht="26.25" x14ac:dyDescent="0.25">
      <c r="A23" s="11"/>
      <c r="B23" s="52" t="s">
        <v>146</v>
      </c>
      <c r="C23" s="53">
        <f>100*2450984/(118507921+7342069)</f>
        <v>1.9475440562212203</v>
      </c>
      <c r="D23" s="46" t="s">
        <v>147</v>
      </c>
      <c r="E23" s="11"/>
    </row>
    <row r="24" spans="1:5" ht="26.25" x14ac:dyDescent="0.25">
      <c r="A24" s="11"/>
      <c r="B24" s="52" t="s">
        <v>148</v>
      </c>
      <c r="C24" s="53">
        <f>C19/C12*100</f>
        <v>2.0555660221026515</v>
      </c>
      <c r="D24" s="46" t="s">
        <v>147</v>
      </c>
      <c r="E24" s="11"/>
    </row>
    <row r="25" spans="1:5" ht="56.25" customHeight="1" x14ac:dyDescent="0.25">
      <c r="A25" s="11"/>
      <c r="B25" s="54" t="s">
        <v>149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MATKFfGhu5fNteSWLVeXaMnU4dXtYRQKoWKGMvru6JM4W9y1A8zzT//TLKgS8BVUqmKcQi45a6JAWU4ZCHhAzg==" saltValue="u6sa+ho43udFlW44pgCe6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123219079.1758032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836309.875856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-767004.94703664829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3563034.3006235915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126851418.40524614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10000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2183852.110961651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-2766056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158</v>
      </c>
      <c r="C23" s="78">
        <v>126279214.51620778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RdcMo8LmNspveEykzM4T4g0mE2y/8HtxXkfEuDkvbNINntJA5W6KrYPEEbgW6FNirZ+vyVAQB32jMnx2v7jZoA==" saltValue="aJXSrHM6ZgtgednlefhrX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39458569.500300363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-789171.39000600728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177726.83571999997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38847124.94601436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-776942.49892028724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105695219.65709116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5035518.9119999995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110730738.56909116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-776942.49892028724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mIwLcCcHlILxhRzrG5jE2keZ9k81t1TznBnn4R0y0RZEgYxz9C6V5Z5BxIPpGtL7e4+/q64pPDwAotssaSyv+A==" saltValue="o4OX8cfb9Y5F6WHifuBkp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9596.5045460900001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8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8" t="s">
        <v>150</v>
      </c>
      <c r="C14" s="99">
        <v>105454.38</v>
      </c>
      <c r="D14" s="46" t="s">
        <v>31</v>
      </c>
      <c r="E14" s="11"/>
    </row>
    <row r="15" spans="1:5" ht="15" customHeight="1" x14ac:dyDescent="0.25">
      <c r="A15" s="11"/>
      <c r="B15" s="98" t="s">
        <v>151</v>
      </c>
      <c r="C15" s="99">
        <v>83403</v>
      </c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198453.88454609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10000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10000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X/xzZogUFKBG/LhPcBpofqcXVDeOC7Zt2cKBnYTCNr1RuDXPsh0ElX1Vjah291JHkqLPs/0L139BUIBv8LA/HQ==" saltValue="YcQ78jsbo+timC7aiAWfH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2628303.11391349</v>
      </c>
      <c r="D9" s="33">
        <v>1539569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118064.49545391</v>
      </c>
      <c r="D10" s="33">
        <v>127661</v>
      </c>
      <c r="E10" s="33">
        <f t="shared" ref="E10:E19" si="0">MAX(D10-C10,0)</f>
        <v>9596.5045460900001</v>
      </c>
      <c r="F10" s="46" t="s">
        <v>31</v>
      </c>
      <c r="G10" s="11"/>
    </row>
    <row r="11" spans="1:7" ht="15" customHeight="1" x14ac:dyDescent="0.25">
      <c r="A11" s="11"/>
      <c r="B11" s="97" t="s">
        <v>139</v>
      </c>
      <c r="C11" s="33">
        <v>50219.962631609997</v>
      </c>
      <c r="D11" s="33">
        <v>47097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652708.29378416005</v>
      </c>
      <c r="D12" s="33">
        <v>547410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8" t="s">
        <v>141</v>
      </c>
      <c r="C13" s="33">
        <v>628314.05125520995</v>
      </c>
      <c r="D13" s="33">
        <v>440600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v/IMx1LmUhXxd+TAZJHKFVw086Vex6qQBqGTeqyaeIK/EQfUFrjV3KyCvtF2TX5rHdpxli+wKmbgK5D0zbUAew==" saltValue="YS5+1scJgJg8811xzw8Wi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6.57031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152</v>
      </c>
      <c r="C10" s="33">
        <v>2600</v>
      </c>
      <c r="D10" s="46" t="s">
        <v>31</v>
      </c>
      <c r="E10" s="33">
        <v>52128</v>
      </c>
      <c r="F10" s="46" t="s">
        <v>31</v>
      </c>
      <c r="G10" s="11"/>
    </row>
    <row r="11" spans="1:7" ht="15" customHeight="1" x14ac:dyDescent="0.25">
      <c r="A11" s="11"/>
      <c r="B11" s="112" t="s">
        <v>153</v>
      </c>
      <c r="C11" s="33">
        <v>0</v>
      </c>
      <c r="D11" s="46" t="s">
        <v>31</v>
      </c>
      <c r="E11" s="33">
        <v>21687</v>
      </c>
      <c r="F11" s="46" t="s">
        <v>31</v>
      </c>
      <c r="G11" s="11"/>
    </row>
    <row r="12" spans="1:7" ht="15" customHeight="1" x14ac:dyDescent="0.25">
      <c r="A12" s="11"/>
      <c r="B12" s="112" t="s">
        <v>154</v>
      </c>
      <c r="C12" s="33">
        <v>0</v>
      </c>
      <c r="D12" s="46" t="s">
        <v>31</v>
      </c>
      <c r="E12" s="33">
        <v>20154</v>
      </c>
      <c r="F12" s="46" t="s">
        <v>31</v>
      </c>
      <c r="G12" s="11"/>
    </row>
    <row r="13" spans="1:7" ht="15" customHeight="1" x14ac:dyDescent="0.25">
      <c r="A13" s="11"/>
      <c r="B13" s="112" t="s">
        <v>155</v>
      </c>
      <c r="C13" s="33">
        <v>112109</v>
      </c>
      <c r="D13" s="46" t="s">
        <v>31</v>
      </c>
      <c r="E13" s="33">
        <v>606426</v>
      </c>
      <c r="F13" s="46" t="s">
        <v>31</v>
      </c>
      <c r="G13" s="11"/>
    </row>
    <row r="14" spans="1:7" ht="15" customHeight="1" x14ac:dyDescent="0.25">
      <c r="A14" s="11"/>
      <c r="B14" s="112" t="s">
        <v>20</v>
      </c>
      <c r="C14" s="33">
        <v>61551</v>
      </c>
      <c r="D14" s="46" t="s">
        <v>31</v>
      </c>
      <c r="E14" s="33">
        <v>0</v>
      </c>
      <c r="F14" s="46" t="s">
        <v>31</v>
      </c>
      <c r="G14" s="11"/>
    </row>
    <row r="15" spans="1:7" ht="15" customHeight="1" x14ac:dyDescent="0.25">
      <c r="A15" s="11"/>
      <c r="B15" s="112" t="s">
        <v>159</v>
      </c>
      <c r="C15" s="33">
        <v>0</v>
      </c>
      <c r="D15" s="46" t="s">
        <v>31</v>
      </c>
      <c r="E15" s="33">
        <v>3644332</v>
      </c>
      <c r="F15" s="46" t="s">
        <v>31</v>
      </c>
      <c r="G15" s="11"/>
    </row>
    <row r="16" spans="1:7" ht="15" customHeight="1" x14ac:dyDescent="0.25">
      <c r="A16" s="11"/>
      <c r="B16" s="112" t="s">
        <v>160</v>
      </c>
      <c r="C16" s="33">
        <v>0</v>
      </c>
      <c r="D16" s="46" t="s">
        <v>31</v>
      </c>
      <c r="E16" s="33">
        <v>312260</v>
      </c>
      <c r="F16" s="46" t="s">
        <v>31</v>
      </c>
      <c r="G16" s="11"/>
    </row>
    <row r="17" spans="1:7" ht="15" customHeight="1" x14ac:dyDescent="0.25">
      <c r="A17" s="11"/>
      <c r="B17" s="112" t="s">
        <v>161</v>
      </c>
      <c r="C17" s="33">
        <v>0</v>
      </c>
      <c r="D17" s="46" t="s">
        <v>31</v>
      </c>
      <c r="E17" s="33">
        <v>237093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176260</v>
      </c>
      <c r="D18" s="101" t="s">
        <v>31</v>
      </c>
      <c r="E18" s="100">
        <f>SUM(E10:E17)</f>
        <v>4894080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-3525.2000000000003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4992.0357199999999</v>
      </c>
      <c r="D21" s="46" t="s">
        <v>31</v>
      </c>
      <c r="E21" s="33">
        <f>SUM(E18:E20)*'8. Nøgletal'!C9</f>
        <v>141438.91199999998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177726.83571999997</v>
      </c>
      <c r="D22" s="101" t="s">
        <v>31</v>
      </c>
      <c r="E22" s="100">
        <f>SUM(E18:E21)</f>
        <v>5035518.9119999995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V7GJC2UOxUb/P+mUKVLiXZyCZbmpwDSY1ffk/6kot9fsCj9wLm801lAZeZ+9e2fpODpTBLoh1dwHRsape8fL3g==" saltValue="MF7xxs1BzSWe7W0ggR1Wx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156</v>
      </c>
      <c r="C10" s="33">
        <v>54455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2" t="s">
        <v>157</v>
      </c>
      <c r="C11" s="33">
        <v>354059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2" t="s">
        <v>20</v>
      </c>
      <c r="C12" s="33">
        <v>800168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1208682</v>
      </c>
      <c r="D13" s="101" t="s">
        <v>31</v>
      </c>
      <c r="E13" s="100">
        <f>SUM(E10:E12)</f>
        <v>0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gjwAS4K6jw77vZSZTFGuR5IwlruljiuCGX2eliRm6zfkyig8997qkJBLWABnZbZk1VM+PCWtOR2Wf6xA6MNV4A==" saltValue="8DndHmyOzQwT3FDzUzksC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>
        <v>2061825</v>
      </c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-41236.5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2139066.1310210847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foP9f76h3jInGcaGvPMGmH+NNXUpGU0nwKnSqmO3wHHBhXiyOSppGa1fCovL5OaOPiWFNgLWUjB+SaPbmxWjJw==" saltValue="9fowt3eH5l6J6L+T3IDB8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>
        <v>2138983</v>
      </c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>
        <v>299400</v>
      </c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-1839583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142</v>
      </c>
      <c r="C13" s="118">
        <v>10000</v>
      </c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>
        <v>0</v>
      </c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-10000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-1849583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jX+MUrGwDJVj1wiKf8iBIjuuJ6TY130GN8ecAUBYk/u0P+HunvYY3JsHJXkIiWFt5pNfWRj1mCs9oWJmvcyOkQ==" saltValue="xwMrXr0c1IWybYM6qpopy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xXyktYrSfMt3YHCc1RFZcJC7//x7CYjjVCTheuKYnRUPH16BoECmJNVeQKTV9BAuA0KZL7fRaFyjEGWJZ2NSsQ==" saltValue="DwgJhOC0iq7vqrwPEX1CC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aloYyuW/KMkg3/pG3N/EMoF1Y4gkf6hOVg67pmFmHVNZRuZnqesy7KDGeUArBP+ASm3EiEAyfvD8YsNku8st4g==" saltValue="6FBPnuBM4ESEJlfYvSM02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L4M4bMfqjPrAxAK3d8KZbVwsjkjgvZJesVU6q9EjWPQYrcjRG8eFn1ffBUmzeCkioSUgX06TR2qOVKsT54KXzA==" saltValue="Ngi8LsRJqOWzHTG3eCjhy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CeYle/NJmYqa4kubDkOQJkDBLGJ1vpnP+PoCmC+Q55zPCvPT3xpavqTGMbe38r4aFYg5IdqLrLgvv1Voiwcxqg==" saltValue="UfKokKTar1gBpXYQ+NDVm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2026-10-07T08:05:56Z</dcterms:modified>
</cp:coreProperties>
</file>