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Albertslund AS (V086)\ØR2027\"/>
    </mc:Choice>
  </mc:AlternateContent>
  <xr:revisionPtr revIDLastSave="0" documentId="13_ncr:1_{3CE71DA2-4BAC-4CF7-9E42-25839B1F0B66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10-tillæg'!$A$1:$E$28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10-tillæg'!$B$22:$D$26</definedName>
    <definedName name="PG10Tillæg_ØR_Tabel_SletSpild">'5.1. § 10-tillæg'!$B$24:$D$24</definedName>
    <definedName name="PG10Tillæg_ØR_Tabel_Total">'5.1. § 10-tillæg'!$B$26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10-tillæg'!$A$1:$E$28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7" l="1"/>
  <c r="C23" i="4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9" i="7" s="1"/>
  <c r="C18" i="3"/>
  <c r="C16" i="6"/>
  <c r="C13" i="3" l="1"/>
  <c r="C20" i="7"/>
  <c r="C11" i="4" s="1"/>
  <c r="C12" i="4" s="1"/>
  <c r="C15" i="4" s="1"/>
  <c r="C19" i="4" s="1"/>
  <c r="C24" i="4" s="1"/>
  <c r="C12" i="11"/>
  <c r="C19" i="3" s="1"/>
  <c r="C12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<sst xmlns="http://schemas.openxmlformats.org/spreadsheetml/2006/main" count="334" uniqueCount="154">
  <si>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</si>
  <si>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</si>
  <si>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</si>
  <si>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</si>
  <si>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</si>
  <si>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</si>
  <si>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</si>
  <si>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</si>
  <si>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</si>
  <si>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</si>
  <si>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</si>
  <si>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</si>
  <si>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</si>
  <si>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</si>
  <si>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</si>
  <si>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</si>
  <si>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</si>
  <si>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</si>
  <si>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</si>
  <si>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</si>
  <si>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</si>
  <si>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</si>
  <si>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</si>
  <si>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</si>
  <si>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</si>
  <si>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</si>
  <si>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</si>
  <si>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</si>
  <si>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</si>
  <si>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</si>
  <si>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</si>
  <si>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</si>
  <si>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</si>
  <si>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</si>
  <si>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</si>
  <si>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</si>
  <si>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</si>
  <si>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</si>
  <si>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</si>
  <si>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</si>
  <si>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</si>
  <si>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</si>
  <si>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</si>
  <si>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</si>
  <si>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</si>
  <si>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</si>
  <si>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</si>
  <si>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</si>
  <si>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</si>
  <si>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</si>
  <si>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</si>
  <si>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</si>
  <si>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</si>
  <si>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</si>
  <si>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</si>
  <si>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</si>
  <si>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</si>
  <si>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</si>
  <si>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</si>
  <si>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</si>
  <si>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</si>
  <si>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</si>
  <si>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</si>
  <si>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</si>
  <si>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</si>
  <si>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</si>
  <si>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</si>
  <si>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</si>
  <si>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</si>
  <si>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</si>
  <si>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</si>
  <si>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</si>
  <si>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</si>
  <si>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</si>
  <si>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</si>
  <si>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</si>
  <si>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</si>
  <si>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</si>
  <si>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</si>
  <si>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</si>
  <si>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</si>
  <si>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</si>
  <si>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</si>
  <si>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</si>
  <si>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</si>
  <si>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</si>
  <si>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</si>
  <si>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</si>
  <si>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</si>
  <si>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</si>
  <si>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</si>
  <si>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</si>
  <si>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</si>
  <si>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</si>
  <si>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</si>
  <si>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</si>
  <si>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</si>
  <si>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</si>
  <si>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</si>
  <si>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</si>
  <si>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</si>
  <si>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</si>
  <si>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</si>
  <si>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</si>
  <si>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</si>
  <si>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</si>
  <si>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</si>
  <si>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</si>
  <si>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</si>
  <si>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</si>
  <si>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</si>
  <si>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</si>
  <si>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</si>
  <si>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</si>
  <si>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</si>
  <si>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</si>
  <si>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</si>
  <si>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</si>
  <si>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</si>
  <si>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</si>
  <si>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</si>
  <si>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</si>
  <si>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</si>
  <si>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</si>
  <si>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</si>
  <si>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</si>
  <si>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</si>
  <si>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</si>
  <si>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</si>
  <si>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</si>
  <si>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</si>
  <si>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</si>
  <si>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</si>
  <si>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</si>
  <si>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</si>
  <si>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</si>
  <si>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</si>
  <si>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</si>
  <si>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</si>
  <si>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</si>
  <si>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</si>
  <si>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</si>
  <si>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</si>
  <si>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</si>
  <si>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</si>
  <si>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</si>
  <si>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</si>
  <si>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</si>
  <si>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Tilbagebetaling af sambeskatningsbidrag som følge af skattesagen</t>
  </si>
  <si>
    <t>COOP Vest</t>
  </si>
  <si>
    <t>Øget indbyggerantal</t>
  </si>
  <si>
    <t>Finansieringsomkostninger Smedeland</t>
  </si>
  <si>
    <t>Kildesporing forurening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</si>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</sst>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5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6" fillId="4" borderId="7" xfId="0" applyFont="1" applyFill="1" applyBorder="1" applyAlignment="1" applyProtection="1">
      <alignment wrapText="1"/>
    </xf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lPDliUC49bGJutN9kSDhhl9hrAkjnXRTXf/pQ1HBiOdUF+ND2DGbyX7pQzpF2xb9TL8+dbZtgb+U4ijHFfroTA==" saltValue="/tvgyK39gx+b8x6hqPkWyA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14945063.628704628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569357.34677800001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-156312.11005709344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-194316.21270390967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195612.92522010897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15359405.577941734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10-tillæg'!C26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15359405.577941734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kC3CuTqEuySAkr7dKaYsaNShvCxeb4y5AmPh1XZDV0IY+bJxMlMCrMS0SITu98eJEZaiFpXQ7O7i+rvFuhW/Rw==" saltValue="k5FS1J5wRpwHx8zPxD7Gw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28069264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112922.42823399999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3840653.7215322601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32022840.149766259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29079091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2943749.1497662589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1740709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4684458.1497662589</v>
      </c>
      <c r="D19" s="27" t="s">
        <v>31</v>
      </c>
      <c r="E19" s="11"/>
    </row>
    <row r="20" spans="1:5" ht="49.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100*1740709/(27156045+1740709)</f>
        <v>6.023891126318202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14.628490564415012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KyAuIA9qjfIPqeCrVJL8zMTC3xyNno8s5lXVTP/QX0JpctpDrt+qXDEldVA8xyMlDM1sb6DBRVFza4PSI76rpA==" saltValue="xznhTX1UlnbTek0VU75Oi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14078890.875602158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112922.42823399999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-175998.21548894962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929248.54035741987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14945063.628704628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153</v>
      </c>
      <c r="C23" s="75">
        <v>14945063.628704628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zmuEgyDP5lLlXR54UvE+5C7aJ82tJF+ZAnGXdi955L0nKaYOz4kWmXwhhFHCGCHCVIHq232NmtLDQgIpoySpfg==" saltValue="RuC0l6sMmEI+GEZQ2aYJy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9383344.8587933499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-187666.89717586699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520132.67357799999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9715810.6351954825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-194316.21270390967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6792072.0865658512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49224.673200000005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6841296.7597658513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-194316.21270390967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x/h0SDUXCOwuLXhwFxHoMpzLqd153MgJUSlBah0aaL+rMIpSROLSWD8qhQovGBuHSz6ORx9XsKMFfuynLJYSDQ==" saltValue="KPw87pHttwrutbR19AUbZ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4364.1199437600008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2032504.6015884997</v>
      </c>
      <c r="D11" s="46" t="s">
        <v>31</v>
      </c>
      <c r="E11" s="11"/>
    </row>
    <row r="12" spans="1:5" ht="15" customHeight="1" x14ac:dyDescent="0.25">
      <c r="A12" s="11"/>
      <c r="B12" s="94" t="s">
        <v>148</v>
      </c>
      <c r="C12" s="95">
        <v>377008</v>
      </c>
      <c r="D12" s="46" t="s">
        <v>31</v>
      </c>
      <c r="E12" s="11"/>
    </row>
    <row r="13" spans="1:5" ht="15" customHeight="1" x14ac:dyDescent="0.25">
      <c r="A13" s="11"/>
      <c r="B13" s="96"/>
      <c r="C13" s="95"/>
      <c r="D13" s="46" t="s">
        <v>31</v>
      </c>
      <c r="E13" s="11"/>
    </row>
    <row r="14" spans="1:5" ht="15" customHeight="1" x14ac:dyDescent="0.25">
      <c r="A14" s="11"/>
      <c r="B14" s="96"/>
      <c r="C14" s="95"/>
      <c r="D14" s="46" t="s">
        <v>31</v>
      </c>
      <c r="E14" s="11"/>
    </row>
    <row r="15" spans="1:5" ht="15" customHeight="1" x14ac:dyDescent="0.25">
      <c r="A15" s="11"/>
      <c r="B15" s="96"/>
      <c r="C15" s="95"/>
      <c r="D15" s="46" t="s">
        <v>31</v>
      </c>
      <c r="E15" s="11"/>
    </row>
    <row r="16" spans="1:5" ht="15" customHeight="1" x14ac:dyDescent="0.25">
      <c r="A16" s="11"/>
      <c r="B16" s="96"/>
      <c r="C16" s="95"/>
      <c r="D16" s="46" t="s">
        <v>31</v>
      </c>
      <c r="E16" s="11"/>
    </row>
    <row r="17" spans="1:5" ht="15" customHeight="1" x14ac:dyDescent="0.25">
      <c r="A17" s="11"/>
      <c r="B17" s="96"/>
      <c r="C17" s="95"/>
      <c r="D17" s="46" t="s">
        <v>31</v>
      </c>
      <c r="E17" s="11"/>
    </row>
    <row r="18" spans="1:5" ht="15" customHeight="1" x14ac:dyDescent="0.25">
      <c r="A18" s="11"/>
      <c r="B18" s="96"/>
      <c r="C18" s="95"/>
      <c r="D18" s="46" t="s">
        <v>31</v>
      </c>
      <c r="E18" s="11"/>
    </row>
    <row r="19" spans="1:5" ht="15" customHeight="1" x14ac:dyDescent="0.25">
      <c r="A19" s="11"/>
      <c r="B19" s="96"/>
      <c r="C19" s="95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2413876.7215322601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x14ac:dyDescent="0.25">
      <c r="A25" s="11"/>
      <c r="B25" s="105" t="s">
        <v>148</v>
      </c>
      <c r="C25" s="103">
        <v>0</v>
      </c>
      <c r="D25" s="104" t="s">
        <v>31</v>
      </c>
      <c r="E25" s="11"/>
    </row>
    <row r="26" spans="1:5" ht="15" customHeight="1" x14ac:dyDescent="0.25">
      <c r="A26" s="11"/>
      <c r="B26" s="25" t="s">
        <v>48</v>
      </c>
      <c r="C26" s="97">
        <f>SUM(C23:C25)</f>
        <v>0</v>
      </c>
      <c r="D26" s="98" t="s">
        <v>31</v>
      </c>
      <c r="E26" s="11"/>
    </row>
    <row r="27" spans="1:5" ht="15" customHeight="1" x14ac:dyDescent="0.25">
      <c r="A27" s="11"/>
      <c r="B27" s="11"/>
      <c r="C27" s="11"/>
      <c r="D27" s="11"/>
      <c r="E27" s="11"/>
    </row>
    <row r="28" spans="1:5" ht="15" customHeight="1" x14ac:dyDescent="0.25">
      <c r="A28" s="11"/>
      <c r="B28" s="11"/>
      <c r="C28" s="11"/>
      <c r="D28" s="11"/>
      <c r="E28" s="11"/>
    </row>
  </sheetData>
  <sheetProtection algorithmName="SHA-512" hashValue="aqeWjIHgK+O565OdJQqHCHfW7pMppCuspQ8+LBAgZ7+an6EVZrM0thzYkcJHDDmu7BeYaRpFA3FqqETMD5QAkg==" saltValue="Z5KmARMISgM8AA1yCsJS4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6" t="s">
        <v>126</v>
      </c>
      <c r="C8" s="107" t="s">
        <v>101</v>
      </c>
      <c r="D8" s="108" t="s">
        <v>102</v>
      </c>
      <c r="E8" s="108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8496859.7510251999</v>
      </c>
      <c r="D9" s="33">
        <v>7478430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71739.880056239999</v>
      </c>
      <c r="D10" s="33">
        <v>76104</v>
      </c>
      <c r="E10" s="33">
        <f t="shared" ref="E10:E19" si="0">MAX(D10-C10,0)</f>
        <v>4364.1199437600008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5421593.3984115003</v>
      </c>
      <c r="D11" s="33">
        <v>7454098</v>
      </c>
      <c r="E11" s="33">
        <f t="shared" si="0"/>
        <v>2032504.6015884997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9" t="s">
        <v>104</v>
      </c>
      <c r="C21" s="110"/>
      <c r="D21" s="110"/>
      <c r="E21" s="110"/>
      <c r="F21" s="111"/>
      <c r="G21" s="11"/>
    </row>
    <row r="22" spans="1:7" ht="15" customHeight="1" x14ac:dyDescent="0.25">
      <c r="A22" s="11"/>
      <c r="B22" s="112"/>
      <c r="C22" s="100"/>
      <c r="D22" s="100"/>
      <c r="E22" s="100"/>
      <c r="F22" s="100"/>
      <c r="G22" s="11"/>
    </row>
    <row r="23" spans="1:7" ht="15" customHeight="1" x14ac:dyDescent="0.25">
      <c r="A23" s="11"/>
      <c r="B23" s="112"/>
      <c r="C23" s="100"/>
      <c r="D23" s="100"/>
      <c r="E23" s="100"/>
      <c r="F23" s="100"/>
      <c r="G23" s="11"/>
    </row>
  </sheetData>
  <sheetProtection algorithmName="SHA-512" hashValue="t4istNxivtRdmONMNvaSdhCaYTEuvD12rAEbwp1p0HMAx3VZSeEEW5hvJ2EFNUKizPEXxM4BFRBg/wJBGEheeQ==" saltValue="w9TeKPtQtA0I7xrDxlyrg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149</v>
      </c>
      <c r="C10" s="33">
        <v>0</v>
      </c>
      <c r="D10" s="46" t="s">
        <v>31</v>
      </c>
      <c r="E10" s="33">
        <v>46164</v>
      </c>
      <c r="F10" s="46" t="s">
        <v>31</v>
      </c>
      <c r="G10" s="11"/>
    </row>
    <row r="11" spans="1:7" ht="15" customHeight="1" x14ac:dyDescent="0.25">
      <c r="A11" s="11"/>
      <c r="B11" s="116" t="s">
        <v>150</v>
      </c>
      <c r="C11" s="33">
        <v>497747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6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6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6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6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6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6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497747</v>
      </c>
      <c r="D18" s="98" t="s">
        <v>31</v>
      </c>
      <c r="E18" s="97">
        <f>SUM(E10:E17)</f>
        <v>46164</v>
      </c>
      <c r="F18" s="98" t="s">
        <v>31</v>
      </c>
      <c r="G18" s="11"/>
    </row>
    <row r="19" spans="1:7" ht="15" customHeight="1" x14ac:dyDescent="0.25">
      <c r="A19" s="11"/>
      <c r="B19" s="116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6" t="s">
        <v>36</v>
      </c>
      <c r="C20" s="33">
        <f>-C18*'8. Nøgletal'!C19</f>
        <v>-9954.94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6" t="s">
        <v>37</v>
      </c>
      <c r="C21" s="33">
        <f>SUM(C18:C20)*'8. Nøgletal'!C9</f>
        <v>32340.613578</v>
      </c>
      <c r="D21" s="46" t="s">
        <v>31</v>
      </c>
      <c r="E21" s="33">
        <f>SUM(E18:E20)*'8. Nøgletal'!C9</f>
        <v>3060.6731999999997</v>
      </c>
      <c r="F21" s="46" t="s">
        <v>31</v>
      </c>
      <c r="G21" s="11"/>
    </row>
    <row r="22" spans="1:7" ht="26.25" customHeight="1" x14ac:dyDescent="0.25">
      <c r="A22" s="11"/>
      <c r="B22" s="106" t="s">
        <v>106</v>
      </c>
      <c r="C22" s="97">
        <f>SUM(C18:C21)</f>
        <v>520132.67357799999</v>
      </c>
      <c r="D22" s="98" t="s">
        <v>31</v>
      </c>
      <c r="E22" s="97">
        <f>SUM(E18:E21)</f>
        <v>49224.673199999997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YW6mvA4x9J+dTC4HNqN6YY9bi6lrSyePCcQAMY1wmw6NstMBmARdmJCm08odQKuDVmHhMb7qAYmfg1VcqsOF2w==" saltValue="yF5ijHco2ui/+qLLjITGN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3" t="s">
        <v>52</v>
      </c>
      <c r="C9" s="35" t="s">
        <v>53</v>
      </c>
      <c r="D9" s="114"/>
      <c r="E9" s="35" t="s">
        <v>54</v>
      </c>
      <c r="F9" s="115"/>
      <c r="G9" s="11"/>
    </row>
    <row r="10" spans="1:7" ht="15" customHeight="1" x14ac:dyDescent="0.25">
      <c r="A10" s="11"/>
      <c r="B10" s="116" t="s">
        <v>149</v>
      </c>
      <c r="C10" s="33">
        <v>0</v>
      </c>
      <c r="D10" s="46" t="s">
        <v>31</v>
      </c>
      <c r="E10" s="33">
        <v>52492</v>
      </c>
      <c r="F10" s="46" t="s">
        <v>31</v>
      </c>
      <c r="G10" s="11"/>
    </row>
    <row r="11" spans="1:7" ht="15" customHeight="1" x14ac:dyDescent="0.25">
      <c r="A11" s="11"/>
      <c r="B11" s="116" t="s">
        <v>151</v>
      </c>
      <c r="C11" s="33">
        <v>0</v>
      </c>
      <c r="D11" s="46" t="s">
        <v>31</v>
      </c>
      <c r="E11" s="33">
        <v>1473</v>
      </c>
      <c r="F11" s="46" t="s">
        <v>31</v>
      </c>
      <c r="G11" s="11"/>
    </row>
    <row r="12" spans="1:7" ht="15" customHeight="1" x14ac:dyDescent="0.25">
      <c r="A12" s="11"/>
      <c r="B12" s="116" t="s">
        <v>152</v>
      </c>
      <c r="C12" s="33">
        <v>828901</v>
      </c>
      <c r="D12" s="46" t="s">
        <v>31</v>
      </c>
      <c r="E12" s="33">
        <v>0</v>
      </c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828901</v>
      </c>
      <c r="D13" s="98" t="s">
        <v>31</v>
      </c>
      <c r="E13" s="97">
        <f>SUM(E10:E12)</f>
        <v>53965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7"/>
      <c r="C15" s="117"/>
      <c r="D15" s="117"/>
      <c r="E15" s="117"/>
      <c r="F15" s="117"/>
      <c r="G15" s="11"/>
    </row>
  </sheetData>
  <sheetProtection algorithmName="SHA-512" hashValue="PMN1Xy6XMzC24AhBivOWf2aZqxKYPJUYGOEr86S9xWhGZIqdqGrDY6gx/alkOBBks1CQh7o7boOfJ2FSm5Hxow==" saltValue="jWBLBYD+638YRQEZuON29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8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9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9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20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KzBqUaLhcgjpSN8xcwFR9qKR1alnqHguD51YjPaiNzRvtN6ZVAFaj7MQH4J7ruaE1WB3NvwYcRmkgxgmIvPCLQ==" saltValue="CNz/lv5r8E5mPSWzLhaoO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1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140</v>
      </c>
      <c r="C13" s="121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XNyINQMY+H+S7JRP0bubdmaWOraYxc9Jrwz366Om4EzwWx/I2sj4l1DEIL4Evc8mGqAdKL7lvNAZOKpIXooBSg==" saltValue="4X2BxOiKfkoizuIhLJXSy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2" t="s">
        <v>63</v>
      </c>
      <c r="C9" s="123" t="s">
        <v>65</v>
      </c>
      <c r="D9" s="124"/>
      <c r="E9" s="123" t="s">
        <v>64</v>
      </c>
      <c r="F9" s="124"/>
      <c r="G9" s="123" t="s">
        <v>66</v>
      </c>
      <c r="H9" s="124"/>
      <c r="I9" s="11"/>
    </row>
    <row r="10" spans="1:9" ht="15" customHeight="1" x14ac:dyDescent="0.25">
      <c r="A10" s="11"/>
      <c r="B10" s="118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HS0n3bu4e6iTHGfbzBqLttZhiq0wk85wAOkDR47ecL3nv+J0qMSPuUMWHJXttwX/vsqQDDBtxXJjJj9FmOBj2w==" saltValue="Nu6GyJZOpkD0hImE4OFAW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5" t="s">
        <v>71</v>
      </c>
      <c r="C9" s="126" t="s">
        <v>53</v>
      </c>
      <c r="D9" s="127"/>
      <c r="E9" s="126" t="s">
        <v>54</v>
      </c>
      <c r="F9" s="127"/>
      <c r="G9" s="11"/>
    </row>
    <row r="10" spans="1:7" ht="15" customHeight="1" x14ac:dyDescent="0.25">
      <c r="A10" s="11"/>
      <c r="B10" s="128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7"/>
      <c r="C14" s="117"/>
      <c r="D14" s="117"/>
      <c r="E14" s="117"/>
      <c r="F14" s="117"/>
      <c r="G14" s="11"/>
    </row>
  </sheetData>
  <sheetProtection algorithmName="SHA-512" hashValue="PRzsrpzVua0RD5fIsoK5ZPZkFz9xE/dHNEkean0vA/Q8gwDlIAIa81dR+4/l6/uu2IBLXjBx8xfDzIy/NDDGJw==" saltValue="4cSrUQYI/ksV4Kje1h0Lj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5" t="s">
        <v>75</v>
      </c>
      <c r="C9" s="129" t="s">
        <v>53</v>
      </c>
      <c r="D9" s="115"/>
      <c r="E9" s="129" t="s">
        <v>54</v>
      </c>
      <c r="F9" s="115"/>
      <c r="G9" s="11"/>
    </row>
    <row r="10" spans="1:7" ht="26.25" customHeight="1" x14ac:dyDescent="0.25">
      <c r="A10" s="11"/>
      <c r="B10" s="130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1" t="s">
        <v>134</v>
      </c>
      <c r="C11" s="132">
        <f>SUM(C10:C10)</f>
        <v>0</v>
      </c>
      <c r="D11" s="133" t="s">
        <v>31</v>
      </c>
      <c r="E11" s="132">
        <f>SUM(E10:E10)</f>
        <v>0</v>
      </c>
      <c r="F11" s="133" t="s">
        <v>31</v>
      </c>
      <c r="G11" s="11"/>
    </row>
    <row r="12" spans="1:7" ht="26.25" customHeight="1" x14ac:dyDescent="0.25">
      <c r="A12" s="11"/>
      <c r="B12" s="131" t="s">
        <v>118</v>
      </c>
      <c r="C12" s="132">
        <f>C11*(1+'8. Nøgletal'!C9)</f>
        <v>0</v>
      </c>
      <c r="D12" s="133" t="s">
        <v>31</v>
      </c>
      <c r="E12" s="132">
        <f>E11*(1+'8. Nøgletal'!C9)</f>
        <v>0</v>
      </c>
      <c r="F12" s="133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JdqGL8r9XbvNQS4O5MW6C8WbiA5T8eJUPJNBh8AWpsPBb8aRqjMbvv6XBtwXG6TMZCFwY+PN0aVihFMJfq++nA==" saltValue="C7OLMQHe71zI/HzczE74w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4" t="s">
        <v>77</v>
      </c>
      <c r="C9" s="4">
        <v>6.6299999999999998E-2</v>
      </c>
      <c r="D9" s="22"/>
    </row>
    <row r="10" spans="1:4" ht="15" customHeight="1" x14ac:dyDescent="0.25">
      <c r="A10" s="11"/>
      <c r="B10" s="134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4" t="s">
        <v>79</v>
      </c>
      <c r="C14" s="5">
        <v>0</v>
      </c>
      <c r="D14" s="22"/>
    </row>
    <row r="15" spans="1:4" ht="15" customHeight="1" x14ac:dyDescent="0.25">
      <c r="A15" s="11"/>
      <c r="B15" s="134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1.0075278368694054E-2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yEjUhOPLFJNtNtzcxh7MEAu3eRVFk3i3XN5AeOCmp+QAJbqKD4tBc+SrhfJ3FZsDnsaJRP2H6MAEEcaX7F5iJw==" saltValue="/lD0LPH+El9kBvCAhio4g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2026-10-01T11:54:47Z</dcterms:modified>
</cp:coreProperties>
</file>