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ksberg Kloak AS (S02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2" i="11" l="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16" i="40" l="1"/>
  <c r="E12" i="40"/>
  <c r="C14" i="19" l="1"/>
  <c r="E28" i="32" l="1"/>
  <c r="E20" i="32" l="1"/>
  <c r="E12" i="32"/>
  <c r="E32" i="32" l="1"/>
  <c r="C30" i="2" s="1"/>
  <c r="E38" i="32"/>
  <c r="E16" i="27"/>
  <c r="E17" i="27" s="1"/>
  <c r="E30" i="11" l="1"/>
  <c r="E31" i="11"/>
  <c r="E9" i="11"/>
  <c r="E32" i="11" s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32" i="11" l="1"/>
  <c r="C10" i="37" s="1"/>
  <c r="C11" i="37" s="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<sst xmlns="http://schemas.openxmlformats.org/spreadsheetml/2006/main" count="751" uniqueCount="292">
  <si>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</si>
  <si>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</si>
  <si>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</si>
  <si>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</si>
  <si>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</si>
  <si>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</si>
  <si>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</si>
  <si>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</si>
  <si>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</si>
  <si>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</si>
  <si>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</si>
  <si>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</si>
  <si>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</si>
  <si>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</si>
  <si>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</si>
  <si>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</si>
  <si>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</si>
  <si>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</si>
  <si>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</si>
  <si>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</si>
  <si>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</si>
  <si>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</si>
  <si>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</si>
  <si>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</si>
  <si>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</si>
  <si>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</si>
  <si>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</si>
  <si>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</si>
  <si>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</si>
  <si>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</si>
  <si>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</si>
  <si>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</si>
  <si>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</si>
  <si>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</si>
  <si>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</si>
  <si>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</si>
  <si>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</si>
  <si>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</si>
  <si>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</si>
  <si>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</si>
  <si>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</si>
  <si>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</si>
  <si>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</si>
  <si>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</si>
  <si>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</si>
  <si>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</si>
  <si>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</si>
  <si>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</si>
  <si>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</si>
  <si>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</si>
  <si>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</si>
  <si>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</si>
  <si>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</si>
  <si>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</si>
  <si>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</si>
  <si>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</si>
  <si>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</si>
  <si>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</si>
  <si>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</si>
  <si>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</si>
  <si>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</si>
  <si>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</si>
  <si>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</si>
  <si>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</si>
  <si>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</si>
  <si>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</si>
  <si>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</si>
  <si>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</si>
  <si>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</si>
  <si>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</si>
  <si>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</si>
  <si>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</si>
  <si>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</si>
  <si>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</si>
  <si>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</si>
  <si>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</si>
  <si>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</si>
  <si>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</si>
  <si>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</si>
  <si>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</si>
  <si>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</si>
  <si>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</si>
  <si>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</si>
  <si>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</si>
  <si>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</si>
  <si>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</si>
  <si>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</si>
  <si>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</si>
  <si>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</si>
  <si>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</si>
  <si>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</si>
  <si>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</si>
  <si>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</si>
  <si>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</si>
  <si>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</si>
  <si>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</si>
  <si>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</si>
  <si>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</si>
  <si>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</si>
  <si>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</si>
  <si>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</si>
  <si>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</si>
  <si>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</si>
  <si>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</si>
  <si>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</si>
  <si>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</si>
  <si>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</si>
  <si>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</si>
  <si>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</si>
  <si>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</si>
  <si>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</si>
  <si>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</si>
  <si>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</si>
  <si>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</si>
  <si>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</si>
  <si>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</si>
  <si>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</si>
  <si>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</si>
  <si>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</si>
  <si>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</si>
  <si>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</si>
  <si>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</si>
  <si>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</si>
  <si>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</si>
  <si>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</si>
  <si>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</si>
  <si>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</si>
  <si>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</si>
  <si>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</si>
  <si>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</si>
  <si>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</si>
  <si>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</si>
  <si>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</si>
  <si>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</si>
  <si>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</si>
  <si>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</si>
  <si>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</si>
  <si>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</si>
  <si>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</si>
  <si>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</si>
  <si>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</si>
  <si>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</si>
  <si>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</si>
  <si>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</si>
  <si>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</si>
  <si>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</si>
  <si>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</si>
  <si>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</si>
  <si>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</si>
  <si>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</si>
  <si>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</si>
  <si>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</si>
  <si>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</si>
  <si>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</si>
  <si>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</si>
  <si>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</si>
  <si>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</si>
  <si>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</si>
  <si>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</si>
  <si>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</si>
  <si>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</si>
  <si>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</si>
  <si>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</si>
  <si>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</si>
  <si>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</si>
  <si>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</si>
  <si>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</si>
  <si>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</si>
  <si>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</si>
  <si>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</si>
  <si>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</si>
  <si>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</si>
  <si>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</si>
  <si>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</si>
  <si>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</si>
  <si>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</si>
  <si>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</si>
  <si>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</si>
  <si>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</si>
  <si>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</si>
  <si>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</si>
  <si>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</si>
  <si>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</si>
  <si>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</si>
  <si>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</si>
  <si>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</si>
  <si>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</si>
  <si>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</si>
  <si>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</si>
  <si>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</si>
  <si>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</si>
  <si>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</si>
  <si>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</si>
  <si>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</si>
  <si>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</si>
  <si>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</si>
  <si>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</si>
  <si>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</si>
  <si>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</si>
  <si>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</si>
  <si>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</si>
  <si>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</si>
  <si>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</si>
  <si>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</si>
  <si>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</si>
  <si>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</si>
  <si>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</si>
  <si>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</si>
  <si>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</si>
  <si>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</si>
  <si>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</si>
  <si>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</si>
  <si>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</si>
  <si>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</si>
  <si>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</si>
  <si>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</si>
  <si>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</si>
  <si>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</si>
  <si>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</si>
  <si>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</si>
  <si>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</si>
  <si>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</si>
  <si>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</si>
  <si>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</si>
  <si>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</si>
  <si>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</si>
  <si>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</si>
  <si>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</si>
  <si>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</si>
  <si>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</si>
  <si>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</si>
  <si>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</si>
  <si>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</si>
  <si>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</si>
  <si>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</si>
  <si>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</si>
  <si>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</si>
  <si>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</si>
  <si>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</si>
  <si>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</si>
  <si>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</si>
  <si>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</si>
  <si>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</si>
  <si>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</si>
  <si>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</si>
  <si>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</si>
  <si>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</si>
  <si>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</si>
  <si>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</si>
  <si>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</si>
  <si>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</si>
  <si>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</si>
  <si>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</si>
  <si>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</si>
  <si>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</si>
  <si>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</si>
  <si>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</si>
  <si>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</si>
  <si>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</si>
  <si>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</si>
  <si>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</si>
  <si>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</si>
  <si>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</si>
  <si>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</si>
  <si>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</si>
  <si>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</si>
  <si>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</si>
  <si>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</si>
  <si>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</si>
  <si>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tilknyttet virksomhed</t>
  </si>
  <si>
    <t>Ingen bortfald eller nedsættelse</t>
  </si>
  <si>
    <t>Ingen engangstillæg</t>
  </si>
  <si>
    <t>Ø 1200 mm &lt; Ledningsnet ≤ Ø 1600 mm</t>
  </si>
  <si>
    <t>75</t>
  </si>
  <si>
    <t>Ledningsnet &gt; Ø 1600 mm (rørbassiner og transportledninger)</t>
  </si>
  <si>
    <t>Ø 500 mm &lt; Ledningsnet ≤ Ø 800 mm</t>
  </si>
  <si>
    <t>Ø 200 mm &lt; Ledningsnet ≤ Ø 500 mm</t>
  </si>
  <si>
    <t>Brønde</t>
  </si>
  <si>
    <t>Stik</t>
  </si>
  <si>
    <t>Kælder</t>
  </si>
  <si>
    <t>Pumpeinstallation Miljøklasse A (100-300 l/s) - Mek/EL</t>
  </si>
  <si>
    <t>20</t>
  </si>
  <si>
    <t>Pumpeinstallation Miljøklasse A (100-300 l/s) - SRO</t>
  </si>
  <si>
    <t>10</t>
  </si>
  <si>
    <t>Forsinkelsesbassiner, lukkede uden automatisk rensning og SRO Miljøklasse B (mindre end 1.000 m3)</t>
  </si>
  <si>
    <t>50</t>
  </si>
  <si>
    <t>Ledningsnet ≤ Ø 200 mm</t>
  </si>
  <si>
    <t>Overbygning</t>
  </si>
  <si>
    <t>Pumpeinstallation Miljøklasse A (1.000-1.500 l/s) - Mek/EL</t>
  </si>
  <si>
    <t>Pumpeinstallation Miljøklasse A (1.000-1.500 l/s) - SRO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</si>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</sst>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139378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35546044.520000003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60910.45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49128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35795460.970000006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36674198.014078781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6614584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6618896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6335658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6340168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70266938.575185552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73757361.909999996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-3490423.3348144442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58217664.210522085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62013265.490000002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-3795601.2794779167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68229117.277152777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75049098.660000011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-6819981.3828472346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-3643012.3071461804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290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291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-6819981.3828472346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-3409990.6914236173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6598266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2562873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-4035393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-4035393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86" t="s">
        <v>237</v>
      </c>
      <c r="C7" s="87"/>
      <c r="D7" s="87"/>
      <c r="E7" s="87"/>
      <c r="F7" s="87"/>
      <c r="G7" s="87"/>
      <c r="H7" s="88"/>
      <c r="I7" s="1"/>
    </row>
    <row r="8" spans="1:9" ht="39.75" customHeight="1" x14ac:dyDescent="0.25">
      <c r="A8" s="1"/>
      <c r="B8" s="19" t="s">
        <v>0</v>
      </c>
      <c r="C8" s="19" t="s">
        <v>1</v>
      </c>
      <c r="D8" s="19" t="s">
        <v>11</v>
      </c>
      <c r="E8" s="11" t="s">
        <v>2</v>
      </c>
      <c r="F8" s="11" t="s">
        <v>12</v>
      </c>
      <c r="G8" s="11" t="s">
        <v>37</v>
      </c>
      <c r="H8" s="37"/>
      <c r="I8" s="1"/>
    </row>
    <row r="9" spans="1:9" ht="26.25" x14ac:dyDescent="0.25">
      <c r="A9" s="1"/>
      <c r="B9" s="56" t="s">
        <v>272</v>
      </c>
      <c r="C9" s="112" t="s">
        <v>273</v>
      </c>
      <c r="D9" s="9">
        <v>883694.87</v>
      </c>
      <c r="E9" s="9">
        <f>IFERROR(D9/C9,0)</f>
        <v>11782.598266666666</v>
      </c>
      <c r="F9" s="9">
        <v>0</v>
      </c>
      <c r="G9" s="9">
        <v>8837</v>
      </c>
      <c r="H9" s="14" t="s">
        <v>3</v>
      </c>
      <c r="I9" s="1"/>
    </row>
    <row r="10" spans="1:9" ht="39" x14ac:dyDescent="0.25">
      <c r="A10" s="1"/>
      <c r="B10" s="56" t="s">
        <v>274</v>
      </c>
      <c r="C10" s="112" t="s">
        <v>273</v>
      </c>
      <c r="D10" s="9">
        <v>68388994.359999999</v>
      </c>
      <c r="E10" s="9">
        <f t="shared" ref="E10:E29" si="0">IFERROR(D10/C10,0)</f>
        <v>911853.25813333329</v>
      </c>
      <c r="F10" s="9">
        <v>0</v>
      </c>
      <c r="G10" s="9">
        <v>683889</v>
      </c>
      <c r="H10" s="14" t="s">
        <v>3</v>
      </c>
      <c r="I10" s="1"/>
    </row>
    <row r="11" spans="1:9" ht="26.25" x14ac:dyDescent="0.25">
      <c r="A11" s="1"/>
      <c r="B11" s="56" t="s">
        <v>275</v>
      </c>
      <c r="C11" s="112" t="s">
        <v>273</v>
      </c>
      <c r="D11" s="9">
        <v>1433376.57</v>
      </c>
      <c r="E11" s="9">
        <f t="shared" si="0"/>
        <v>19111.687600000001</v>
      </c>
      <c r="F11" s="9">
        <v>0</v>
      </c>
      <c r="G11" s="9">
        <v>14334</v>
      </c>
      <c r="H11" s="14" t="s">
        <v>3</v>
      </c>
      <c r="I11" s="1"/>
    </row>
    <row r="12" spans="1:9" ht="26.25" x14ac:dyDescent="0.25">
      <c r="A12" s="1"/>
      <c r="B12" s="56" t="s">
        <v>276</v>
      </c>
      <c r="C12" s="112" t="s">
        <v>273</v>
      </c>
      <c r="D12" s="9">
        <v>2707485.19</v>
      </c>
      <c r="E12" s="9">
        <f t="shared" si="0"/>
        <v>36099.802533333335</v>
      </c>
      <c r="F12" s="9">
        <v>0</v>
      </c>
      <c r="G12" s="9">
        <v>27075</v>
      </c>
      <c r="H12" s="14" t="s">
        <v>3</v>
      </c>
      <c r="I12" s="1"/>
    </row>
    <row r="13" spans="1:9" x14ac:dyDescent="0.25">
      <c r="A13" s="1"/>
      <c r="B13" s="56" t="s">
        <v>277</v>
      </c>
      <c r="C13" s="112" t="s">
        <v>273</v>
      </c>
      <c r="D13" s="9">
        <v>734385.94</v>
      </c>
      <c r="E13" s="9">
        <f t="shared" si="0"/>
        <v>9791.8125333333319</v>
      </c>
      <c r="F13" s="9">
        <v>0</v>
      </c>
      <c r="G13" s="9">
        <v>7344</v>
      </c>
      <c r="H13" s="14" t="s">
        <v>3</v>
      </c>
      <c r="I13" s="1"/>
    </row>
    <row r="14" spans="1:9" x14ac:dyDescent="0.25">
      <c r="A14" s="1"/>
      <c r="B14" s="56" t="s">
        <v>278</v>
      </c>
      <c r="C14" s="112" t="s">
        <v>273</v>
      </c>
      <c r="D14" s="9">
        <v>6558187.7400000002</v>
      </c>
      <c r="E14" s="9">
        <f t="shared" si="0"/>
        <v>87442.503200000006</v>
      </c>
      <c r="F14" s="9">
        <v>0</v>
      </c>
      <c r="G14" s="9">
        <v>65582</v>
      </c>
      <c r="H14" s="14" t="s">
        <v>3</v>
      </c>
      <c r="I14" s="1"/>
    </row>
    <row r="15" spans="1:9" x14ac:dyDescent="0.25">
      <c r="A15" s="1"/>
      <c r="B15" s="56" t="s">
        <v>279</v>
      </c>
      <c r="C15" s="112" t="s">
        <v>273</v>
      </c>
      <c r="D15" s="9">
        <v>8029263.46</v>
      </c>
      <c r="E15" s="9">
        <f t="shared" si="0"/>
        <v>107056.84613333334</v>
      </c>
      <c r="F15" s="9">
        <v>0</v>
      </c>
      <c r="G15" s="9">
        <v>80293</v>
      </c>
      <c r="H15" s="14" t="s">
        <v>3</v>
      </c>
      <c r="I15" s="1"/>
    </row>
    <row r="16" spans="1:9" ht="39" x14ac:dyDescent="0.25">
      <c r="A16" s="1"/>
      <c r="B16" s="56" t="s">
        <v>280</v>
      </c>
      <c r="C16" s="112" t="s">
        <v>281</v>
      </c>
      <c r="D16" s="9">
        <v>4552290.83</v>
      </c>
      <c r="E16" s="9">
        <f t="shared" si="0"/>
        <v>227614.54149999999</v>
      </c>
      <c r="F16" s="9">
        <v>0</v>
      </c>
      <c r="G16" s="9">
        <v>45523</v>
      </c>
      <c r="H16" s="14" t="s">
        <v>3</v>
      </c>
      <c r="I16" s="1"/>
    </row>
    <row r="17" spans="1:9" ht="39" x14ac:dyDescent="0.25">
      <c r="A17" s="1"/>
      <c r="B17" s="56" t="s">
        <v>282</v>
      </c>
      <c r="C17" s="112" t="s">
        <v>283</v>
      </c>
      <c r="D17" s="9">
        <v>957229.13</v>
      </c>
      <c r="E17" s="9">
        <f t="shared" si="0"/>
        <v>95722.913</v>
      </c>
      <c r="F17" s="9">
        <v>0</v>
      </c>
      <c r="G17" s="9">
        <v>9572</v>
      </c>
      <c r="H17" s="14" t="s">
        <v>3</v>
      </c>
      <c r="I17" s="1"/>
    </row>
    <row r="18" spans="1:9" ht="64.5" x14ac:dyDescent="0.25">
      <c r="A18" s="1"/>
      <c r="B18" s="56" t="s">
        <v>284</v>
      </c>
      <c r="C18" s="112" t="s">
        <v>285</v>
      </c>
      <c r="D18" s="9">
        <v>24067734.359999999</v>
      </c>
      <c r="E18" s="9">
        <f t="shared" si="0"/>
        <v>481354.68719999999</v>
      </c>
      <c r="F18" s="9">
        <v>0</v>
      </c>
      <c r="G18" s="9">
        <v>240677</v>
      </c>
      <c r="H18" s="14" t="s">
        <v>3</v>
      </c>
      <c r="I18" s="1"/>
    </row>
    <row r="19" spans="1:9" x14ac:dyDescent="0.25">
      <c r="A19" s="1"/>
      <c r="B19" s="56" t="s">
        <v>286</v>
      </c>
      <c r="C19" s="112" t="s">
        <v>273</v>
      </c>
      <c r="D19" s="9">
        <v>513085.1</v>
      </c>
      <c r="E19" s="9">
        <f t="shared" si="0"/>
        <v>6841.1346666666659</v>
      </c>
      <c r="F19" s="9">
        <v>0</v>
      </c>
      <c r="G19" s="9">
        <v>5130</v>
      </c>
      <c r="H19" s="14" t="s">
        <v>3</v>
      </c>
      <c r="I19" s="1"/>
    </row>
    <row r="20" spans="1:9" x14ac:dyDescent="0.25">
      <c r="A20" s="1"/>
      <c r="B20" s="56" t="s">
        <v>278</v>
      </c>
      <c r="C20" s="112" t="s">
        <v>273</v>
      </c>
      <c r="D20" s="9">
        <v>250770.35</v>
      </c>
      <c r="E20" s="9">
        <f t="shared" si="0"/>
        <v>3343.6046666666666</v>
      </c>
      <c r="F20" s="9">
        <v>0</v>
      </c>
      <c r="G20" s="9">
        <v>2508</v>
      </c>
      <c r="H20" s="14" t="s">
        <v>3</v>
      </c>
      <c r="I20" s="1"/>
    </row>
    <row r="21" spans="1:9" x14ac:dyDescent="0.25">
      <c r="A21" s="1"/>
      <c r="B21" s="56" t="s">
        <v>277</v>
      </c>
      <c r="C21" s="112" t="s">
        <v>273</v>
      </c>
      <c r="D21" s="9">
        <v>2324888.36</v>
      </c>
      <c r="E21" s="9">
        <f t="shared" si="0"/>
        <v>30998.511466666663</v>
      </c>
      <c r="F21" s="9">
        <v>0</v>
      </c>
      <c r="G21" s="9">
        <v>23249</v>
      </c>
      <c r="H21" s="14" t="s">
        <v>3</v>
      </c>
      <c r="I21" s="1"/>
    </row>
    <row r="22" spans="1:9" x14ac:dyDescent="0.25">
      <c r="A22" s="1"/>
      <c r="B22" s="56" t="s">
        <v>278</v>
      </c>
      <c r="C22" s="112" t="s">
        <v>273</v>
      </c>
      <c r="D22" s="9">
        <v>976076.37</v>
      </c>
      <c r="E22" s="9">
        <f t="shared" si="0"/>
        <v>13014.3516</v>
      </c>
      <c r="F22" s="9">
        <v>0</v>
      </c>
      <c r="G22" s="9">
        <v>9761</v>
      </c>
      <c r="H22" s="14" t="s">
        <v>3</v>
      </c>
      <c r="I22" s="1"/>
    </row>
    <row r="23" spans="1:9" x14ac:dyDescent="0.25">
      <c r="A23" s="1"/>
      <c r="B23" s="56" t="s">
        <v>278</v>
      </c>
      <c r="C23" s="112" t="s">
        <v>273</v>
      </c>
      <c r="D23" s="9">
        <v>268669.8</v>
      </c>
      <c r="E23" s="9">
        <f t="shared" si="0"/>
        <v>3582.2639999999997</v>
      </c>
      <c r="F23" s="9">
        <v>0</v>
      </c>
      <c r="G23" s="9">
        <v>2687</v>
      </c>
      <c r="H23" s="14" t="s">
        <v>3</v>
      </c>
      <c r="I23" s="1"/>
    </row>
    <row r="24" spans="1:9" x14ac:dyDescent="0.25">
      <c r="A24" s="1"/>
      <c r="B24" s="56" t="s">
        <v>278</v>
      </c>
      <c r="C24" s="112" t="s">
        <v>273</v>
      </c>
      <c r="D24" s="9">
        <v>295491.40000000002</v>
      </c>
      <c r="E24" s="9">
        <f t="shared" si="0"/>
        <v>3939.8853333333336</v>
      </c>
      <c r="F24" s="9">
        <v>0</v>
      </c>
      <c r="G24" s="9">
        <v>2955</v>
      </c>
      <c r="H24" s="14" t="s">
        <v>3</v>
      </c>
      <c r="I24" s="1"/>
    </row>
    <row r="25" spans="1:9" ht="39" x14ac:dyDescent="0.25">
      <c r="A25" s="1"/>
      <c r="B25" s="56" t="s">
        <v>274</v>
      </c>
      <c r="C25" s="112" t="s">
        <v>273</v>
      </c>
      <c r="D25" s="9">
        <v>9814185.5600000005</v>
      </c>
      <c r="E25" s="9">
        <f t="shared" si="0"/>
        <v>130855.80746666668</v>
      </c>
      <c r="F25" s="9">
        <v>0</v>
      </c>
      <c r="G25" s="9">
        <v>98141</v>
      </c>
      <c r="H25" s="14" t="s">
        <v>3</v>
      </c>
      <c r="I25" s="1"/>
    </row>
    <row r="26" spans="1:9" x14ac:dyDescent="0.25">
      <c r="A26" s="1"/>
      <c r="B26" s="56" t="s">
        <v>279</v>
      </c>
      <c r="C26" s="112" t="s">
        <v>273</v>
      </c>
      <c r="D26" s="9">
        <v>16214741.359999999</v>
      </c>
      <c r="E26" s="9">
        <f t="shared" si="0"/>
        <v>216196.55146666666</v>
      </c>
      <c r="F26" s="9">
        <v>0</v>
      </c>
      <c r="G26" s="9">
        <v>162147</v>
      </c>
      <c r="H26" s="14" t="s">
        <v>3</v>
      </c>
      <c r="I26" s="1"/>
    </row>
    <row r="27" spans="1:9" x14ac:dyDescent="0.25">
      <c r="A27" s="1"/>
      <c r="B27" s="56" t="s">
        <v>287</v>
      </c>
      <c r="C27" s="112" t="s">
        <v>273</v>
      </c>
      <c r="D27" s="9">
        <v>5973852.0800000001</v>
      </c>
      <c r="E27" s="9">
        <f t="shared" si="0"/>
        <v>79651.361066666665</v>
      </c>
      <c r="F27" s="9">
        <v>0</v>
      </c>
      <c r="G27" s="9">
        <v>59739</v>
      </c>
      <c r="H27" s="14" t="s">
        <v>3</v>
      </c>
      <c r="I27" s="1"/>
    </row>
    <row r="28" spans="1:9" x14ac:dyDescent="0.25">
      <c r="A28" s="1"/>
      <c r="B28" s="56" t="s">
        <v>277</v>
      </c>
      <c r="C28" s="112" t="s">
        <v>273</v>
      </c>
      <c r="D28" s="9">
        <v>853407.44</v>
      </c>
      <c r="E28" s="9">
        <f t="shared" si="0"/>
        <v>11378.765866666667</v>
      </c>
      <c r="F28" s="9">
        <v>0</v>
      </c>
      <c r="G28" s="9">
        <v>8534</v>
      </c>
      <c r="H28" s="14" t="s">
        <v>3</v>
      </c>
      <c r="I28" s="1"/>
    </row>
    <row r="29" spans="1:9" ht="39" x14ac:dyDescent="0.25">
      <c r="A29" s="1"/>
      <c r="B29" s="56" t="s">
        <v>288</v>
      </c>
      <c r="C29" s="112" t="s">
        <v>281</v>
      </c>
      <c r="D29" s="9">
        <v>8960778.1199999992</v>
      </c>
      <c r="E29" s="9">
        <f t="shared" si="0"/>
        <v>448038.90599999996</v>
      </c>
      <c r="F29" s="9">
        <v>0</v>
      </c>
      <c r="G29" s="9">
        <v>89608</v>
      </c>
      <c r="H29" s="14" t="s">
        <v>3</v>
      </c>
      <c r="I29" s="1"/>
    </row>
    <row r="30" spans="1:9" ht="39" x14ac:dyDescent="0.25">
      <c r="A30" s="1"/>
      <c r="B30" s="56" t="s">
        <v>289</v>
      </c>
      <c r="C30" s="112" t="s">
        <v>283</v>
      </c>
      <c r="D30" s="9">
        <v>853407.44</v>
      </c>
      <c r="E30" s="9">
        <f t="shared" ref="E30:E31" si="1">IFERROR(D30/C30,0)</f>
        <v>85340.743999999992</v>
      </c>
      <c r="F30" s="9">
        <v>0</v>
      </c>
      <c r="G30" s="9">
        <v>8534</v>
      </c>
      <c r="H30" s="14" t="s">
        <v>3</v>
      </c>
      <c r="I30" s="1"/>
    </row>
    <row r="31" spans="1:9" ht="26.25" x14ac:dyDescent="0.25">
      <c r="A31" s="1"/>
      <c r="B31" s="56" t="s">
        <v>272</v>
      </c>
      <c r="C31" s="112" t="s">
        <v>273</v>
      </c>
      <c r="D31" s="9">
        <v>2047000</v>
      </c>
      <c r="E31" s="9">
        <f t="shared" si="1"/>
        <v>27293.333333333332</v>
      </c>
      <c r="F31" s="9">
        <v>0</v>
      </c>
      <c r="G31" s="9">
        <v>20470</v>
      </c>
      <c r="H31" s="14" t="s">
        <v>3</v>
      </c>
      <c r="I31" s="1"/>
    </row>
    <row r="32" spans="1:9" x14ac:dyDescent="0.25">
      <c r="A32" s="1"/>
      <c r="B32" s="86" t="s">
        <v>238</v>
      </c>
      <c r="C32" s="87"/>
      <c r="D32" s="88"/>
      <c r="E32" s="12">
        <f>SUM(E9:E31)</f>
        <v>3048305.8710333328</v>
      </c>
      <c r="F32" s="12">
        <f t="shared" ref="F32" si="2">SUM(F9:F31)</f>
        <v>0</v>
      </c>
      <c r="G32" s="12">
        <f>SUM(G9:G31)</f>
        <v>1676589</v>
      </c>
      <c r="H32" s="13" t="s">
        <v>3</v>
      </c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</sheetData>
  <sheetProtection algorithmName="SHA-512" hashValue="ktyGsEPwS/6Mh3Gzah6qjFHk7V1hmXmDcTH7X9Pm9yt388Un1P2NMx5HYP2wIb4nyXtV/Dz9XWV263spCasRoQ==" saltValue="Gv/iwrlMFdBNp24UYTQbtg==" spinCount="100000" sheet="1" objects="1" scenarios="1"/>
  <mergeCells count="3">
    <mergeCell ref="B3:H4"/>
    <mergeCell ref="B32:D32"/>
    <mergeCell ref="B7:H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Anlægsprojekter'!F32</f>
        <v>0</v>
      </c>
      <c r="D10" s="14" t="s">
        <v>3</v>
      </c>
      <c r="E10" s="9">
        <f>SUM('Fane 9. Anlægsprojekter'!E32,'Fane 9. Anlægsprojekter'!G32)</f>
        <v>4724894.8710333332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4724894.8710333332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4782538.5884599397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46007064.84160924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4782538.5884599397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964686.14815891325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-421757.40623604041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-921548.80651483999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50410983.365477219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43288782.014078781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-3643012.3071461804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-4035393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86021360.072409824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50410983.365477219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615013.99705882207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-418364.78966027766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-881849.82772898884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49725782.745146781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43740519.229850538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-3409990.6914236173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90056311.283573687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49725782.745146781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606654.54949079081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-414999.46329225035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-868061.66474753222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49049376.166597798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43910165.03325472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-3409990.6914236173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89549550.508428901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49049376.166597798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598402.38923249312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-411661.20760952751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-854489.08658837213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48381628.26163239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44373084.019060425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92754712.280692816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44441483.056228481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1871067.9240000001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912357.25431050104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-422050.30915059091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-795793.08377915481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46007064.84160924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43981625.784984313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-3643012.3071461804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-681438.26451017801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85664240.054937199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19729648.976067226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394592.97952134453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19673419.476485435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-410602.65818000241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385256.33636610868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19207917.790373262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384158.35580746527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19194587.495426744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1907927.9621028001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422050.30915059091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21087870.311802018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421757.40623604041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20918239.483013883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418364.78966027766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20749973.164612517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414999.46329225035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20583060.380476374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411661.20760952751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27510582.560179096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250346.30129762978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27737290.393411893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-425784.56922377524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483413.65308812971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27297583.784094237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670957.14127800986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489004.56010758667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28020883.231660377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795793.08377915481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27761424.423794482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4840885.559239151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921548.80651483999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32067266.462872323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881849.82772898884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31565878.71809208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868061.66474753222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31072330.42139535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854489.08658837213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1.0124530234609914E-3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1.9389691503430458E-2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2020-08-26T12:09:22Z</cp:lastPrinted>
  <dcterms:created xsi:type="dcterms:W3CDTF">2016-06-02T08:51:18Z</dcterms:created>
  <dcterms:modified xsi:type="dcterms:W3CDTF">2020-08-31T06:36:21Z</dcterms:modified>
</cp:coreProperties>
</file>