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Lyngby-Taarbæk Spildevand AS (S064)\ØR2027\"/>
    </mc:Choice>
  </mc:AlternateContent>
  <xr:revisionPtr revIDLastSave="0" documentId="13_ncr:1_{284C760B-F536-47BC-8588-B3AA1A438C46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tillæg'!$A$1:$G$24</definedName>
    <definedName name="BlåBlok_53">'5.3. Engangstillæg'!$A$1:$G$24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Engangstillæg'!$B$8:$F$22</definedName>
    <definedName name="EngTillæg_Tabel_Værdi">'5.3. Engangstillæg'!$B$22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Engangstillæg'!$A$1:$G$24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2" i="10"/>
  <c r="C22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4" i="7"/>
  <c r="C18" i="3" s="1"/>
  <c r="C16" i="6"/>
  <c r="C12" i="11" l="1"/>
  <c r="C19" i="3" s="1"/>
  <c r="C12" i="3"/>
  <c r="C13" i="3"/>
  <c r="C9" i="7"/>
  <c r="C19" i="7" s="1"/>
  <c r="C11" i="4" s="1"/>
  <c r="C12" i="4" s="1"/>
  <c r="C15" i="4" s="1"/>
  <c r="C19" i="4" s="1"/>
  <c r="C24" i="4" s="1"/>
  <c r="C16" i="12"/>
  <c r="C20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<sst xmlns="http://schemas.openxmlformats.org/spreadsheetml/2006/main" count="358" uniqueCount="161">
  <si>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</si>
  <si>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</si>
  <si>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</si>
  <si>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</si>
  <si>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</si>
  <si>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</si>
  <si>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</si>
  <si>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</si>
  <si>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</si>
  <si>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</si>
  <si>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</si>
  <si>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</si>
  <si>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</si>
  <si>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</si>
  <si>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</si>
  <si>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</si>
  <si>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</si>
  <si>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</si>
  <si>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</si>
  <si>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</si>
  <si>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</si>
  <si>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</si>
  <si>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</si>
  <si>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</si>
  <si>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</si>
  <si>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</si>
  <si>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</si>
  <si>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</si>
  <si>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</si>
  <si>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</si>
  <si>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</si>
  <si>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</si>
  <si>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</si>
  <si>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</si>
  <si>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</si>
  <si>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</si>
  <si>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</si>
  <si>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</si>
  <si>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</si>
  <si>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</si>
  <si>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</si>
  <si>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</si>
  <si>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</si>
  <si>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</si>
  <si>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</si>
  <si>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</si>
  <si>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</si>
  <si>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</si>
  <si>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</si>
  <si>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</si>
  <si>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</si>
  <si>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</si>
  <si>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</si>
  <si>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</si>
  <si>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</si>
  <si>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</si>
  <si>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</si>
  <si>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</si>
  <si>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</si>
  <si>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</si>
  <si>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</si>
  <si>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</si>
  <si>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</si>
  <si>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</si>
  <si>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</si>
  <si>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</si>
  <si>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</si>
  <si>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</si>
  <si>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</si>
  <si>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</si>
  <si>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</si>
  <si>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</si>
  <si>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</si>
  <si>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</si>
  <si>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</si>
  <si>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</si>
  <si>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</si>
  <si>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</si>
  <si>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</si>
  <si>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</si>
  <si>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</si>
  <si>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</si>
  <si>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</si>
  <si>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</si>
  <si>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</si>
  <si>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</si>
  <si>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</si>
  <si>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</si>
  <si>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</si>
  <si>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</si>
  <si>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</si>
  <si>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</si>
  <si>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</si>
  <si>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</si>
  <si>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</si>
  <si>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</si>
  <si>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</si>
  <si>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</si>
  <si>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</si>
  <si>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</si>
  <si>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</si>
  <si>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</si>
  <si>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</si>
  <si>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</si>
  <si>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</si>
  <si>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</si>
  <si>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</si>
  <si>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</si>
  <si>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</si>
  <si>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</si>
  <si>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</si>
  <si>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</si>
  <si>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</si>
  <si>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</si>
  <si>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</si>
  <si>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</si>
  <si>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</si>
  <si>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</si>
  <si>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</si>
  <si>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</si>
  <si>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</si>
  <si>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</si>
  <si>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</si>
  <si>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</si>
  <si>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</si>
  <si>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</si>
  <si>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</si>
  <si>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</si>
  <si>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</si>
  <si>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</si>
  <si>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</si>
  <si>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</si>
  <si>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</si>
  <si>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</si>
  <si>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</si>
  <si>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</si>
  <si>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</si>
  <si>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</si>
  <si>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</si>
  <si>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</si>
  <si>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</si>
  <si>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</si>
  <si>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</si>
  <si>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</si>
  <si>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</si>
  <si>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</si>
  <si>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</si>
  <si>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</si>
  <si>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Ekstraordinær opgradering af kloaksystemets tilstand</t>
  </si>
  <si>
    <t>Ellevænget</t>
  </si>
  <si>
    <t>Kloakstik 2025</t>
  </si>
  <si>
    <t>Tilslutning regnvandsstik</t>
  </si>
  <si>
    <t>Ekstraordinær opgradering af kloaksystemets tilstand, finansielle</t>
  </si>
  <si>
    <t>It-sikkerhed (NIS2)</t>
  </si>
  <si>
    <t>Tv-inspektioner</t>
  </si>
  <si>
    <t>Ålebækken, finansielle</t>
  </si>
  <si>
    <t>Letbanen, finansielle</t>
  </si>
  <si>
    <t>Lundtoftegårdsvej, finansielle</t>
  </si>
  <si>
    <t>Olieudskillere, finansielle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</si>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</sst>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1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80fMfPkRZFwCFyrKtLk18insUbb/ODHjVJEsBbtD8Bl50H/fOlNb0puUudb9Bki9RSmxpW7RGDhG9G4kFKyzNw==" saltValue="Req/UhVseNcjxFyfl8IPB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84793471.974179462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849619.36065599998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-1712861.826696709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-313744.16776413959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2416516.4263368258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86033001.766711429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371800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-286681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86118120.766711429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xZHpP8XsFWtXUv/kEFU8pNWsVqKBkCzruyMfcmGu8dyTZlkjKxq2M1NNGBHakQioICTLaTCZhKwUR85ePYfd6Q==" saltValue="Iome8CajQIH5BI13G5EVe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57031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127694875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238415.44451199999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10-tillæg'!C19+'5.2. Varige tillæg'!C18+'5.2. Varige tillæg'!E18+'5.3. Engangstillæg'!C22+'5.3. Engangstillæg'!E22</f>
        <v>8796500.6781838238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136729791.1226958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131012048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-290000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5717743.1226958036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-10397798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-4680054.8773041964</v>
      </c>
      <c r="D19" s="27" t="s">
        <v>31</v>
      </c>
      <c r="E19" s="11"/>
    </row>
    <row r="20" spans="1:5" ht="28.5" customHeight="1" x14ac:dyDescent="0.25">
      <c r="A20" s="11"/>
      <c r="B20" s="49" t="s">
        <v>159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100*-10397798/(106384482+4377755)</f>
        <v>-9.3874936816236385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-3.4228494308928652</v>
      </c>
      <c r="D24" s="46" t="s">
        <v>144</v>
      </c>
      <c r="E24" s="11"/>
    </row>
    <row r="25" spans="1:5" ht="56.25" customHeight="1" x14ac:dyDescent="0.25">
      <c r="A25" s="11"/>
      <c r="B25" s="49" t="s">
        <v>146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CUc+CCIEYDZr9qfUD0X/sfZgDHK1/ToKfX+0uCE0MEdp8oHlsgI6OEwP3Vd9tCQ1ge0CrS1Q4dEj8LyQDxRfXw==" saltValue="jR+5RLDEC0irxcgsot0GS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84163979.237181813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238415.44451199999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-1688047.8936338762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-302575.01803421881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2381700.2041537431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84793471.974179462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371800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-371800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160</v>
      </c>
      <c r="C23" s="75">
        <v>84793471.974179462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TKJDEgkeHWfIoDb9geJA4QipWgzTIx1hjC+ielGLIpa1VNeEVJpyFCpV/fgaWJy4giMsjQduVCvbL5Zej59t6w==" saltValue="eo5jJ6vFk8p0PzVfnSjGK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15565971.802770386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-311319.43605540774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432556.02149199997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15687208.388206979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-313744.16776413959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80757462.139227018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434582.66639999999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81192044.805627018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-313744.16776413959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sqpqg+noMNABzryv6uqz28B7ptx5liyaw2VnViVMjvteav90Z7IQQftkoOXWCKdQ6+Ag5Up8kKSCxV7sAqRQiA==" saltValue="VvS3IJd7t3mfy1Eoviju8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6840.1190097399958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4810028.5591740832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5" t="s">
        <v>147</v>
      </c>
      <c r="C12" s="96">
        <v>46389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97">
        <f>SUM(C9:C18)</f>
        <v>4863257.6781838229</v>
      </c>
      <c r="D19" s="98" t="s">
        <v>31</v>
      </c>
      <c r="E19" s="11"/>
    </row>
    <row r="20" spans="1:5" ht="15" customHeight="1" x14ac:dyDescent="0.25">
      <c r="A20" s="11"/>
      <c r="B20" s="99"/>
      <c r="C20" s="100"/>
      <c r="D20" s="100"/>
      <c r="E20" s="11"/>
    </row>
    <row r="21" spans="1:5" ht="15" customHeight="1" x14ac:dyDescent="0.25">
      <c r="A21" s="11"/>
      <c r="B21" s="80" t="s">
        <v>39</v>
      </c>
      <c r="C21" s="81"/>
      <c r="D21" s="82"/>
      <c r="E21" s="11"/>
    </row>
    <row r="22" spans="1:5" ht="15" customHeight="1" x14ac:dyDescent="0.25">
      <c r="A22" s="11"/>
      <c r="B22" s="101" t="s">
        <v>49</v>
      </c>
      <c r="C22" s="33">
        <v>371800</v>
      </c>
      <c r="D22" s="46" t="s">
        <v>31</v>
      </c>
      <c r="E22" s="11"/>
    </row>
    <row r="23" spans="1:5" ht="15" customHeight="1" x14ac:dyDescent="0.25">
      <c r="A23" s="11"/>
      <c r="B23" s="101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97">
        <f>SUM(C22:C23)</f>
        <v>371800</v>
      </c>
      <c r="D24" s="98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ziI0RbZ6EzkLoOKIrb7GDYVJvBmeipqHbla8Ig6F30qB3ZQbO9roI6wmeLFcQm8Tdj0Miq6HoHzRtDTZG4x2ow==" saltValue="n0IPVpWidQ1yH5u/oWQ6Kw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110008.88099026</v>
      </c>
      <c r="D9" s="33">
        <v>116849</v>
      </c>
      <c r="E9" s="33">
        <f>MAX(D9-C9,0)</f>
        <v>6840.1190097399958</v>
      </c>
      <c r="F9" s="46" t="s">
        <v>31</v>
      </c>
      <c r="G9" s="11"/>
    </row>
    <row r="10" spans="1:7" ht="41.25" customHeight="1" x14ac:dyDescent="0.25">
      <c r="A10" s="11"/>
      <c r="B10" s="94" t="s">
        <v>138</v>
      </c>
      <c r="C10" s="33">
        <v>35115577.440825917</v>
      </c>
      <c r="D10" s="33">
        <v>39925606</v>
      </c>
      <c r="E10" s="33">
        <f t="shared" ref="E10:E19" si="0">MAX(D10-C10,0)</f>
        <v>4810028.5591740832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387831.11727184535</v>
      </c>
      <c r="D11" s="33">
        <v>167996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5"/>
      <c r="C22" s="100"/>
      <c r="D22" s="100"/>
      <c r="E22" s="100"/>
      <c r="F22" s="100"/>
      <c r="G22" s="11"/>
    </row>
    <row r="23" spans="1:7" ht="15" customHeight="1" x14ac:dyDescent="0.25">
      <c r="A23" s="11"/>
      <c r="B23" s="105"/>
      <c r="C23" s="100"/>
      <c r="D23" s="100"/>
      <c r="E23" s="100"/>
      <c r="F23" s="100"/>
      <c r="G23" s="11"/>
    </row>
  </sheetData>
  <sheetProtection algorithmName="SHA-512" hashValue="ENkdJEN5c4ua9vPFA04L12ngEDAThq07/AE55ikYpwh5dxE8ci/ZT72ViKivUBLud3eY2AckhgkbYrpA4NEUgQ==" saltValue="w81DwLGC0A0vVlg0y8rdM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148</v>
      </c>
      <c r="C10" s="33">
        <v>0</v>
      </c>
      <c r="D10" s="46" t="s">
        <v>31</v>
      </c>
      <c r="E10" s="33">
        <v>386735</v>
      </c>
      <c r="F10" s="46" t="s">
        <v>31</v>
      </c>
      <c r="G10" s="11"/>
    </row>
    <row r="11" spans="1:7" ht="15" customHeight="1" x14ac:dyDescent="0.25">
      <c r="A11" s="11"/>
      <c r="B11" s="109" t="s">
        <v>149</v>
      </c>
      <c r="C11" s="33">
        <v>0</v>
      </c>
      <c r="D11" s="46" t="s">
        <v>31</v>
      </c>
      <c r="E11" s="33">
        <v>18917</v>
      </c>
      <c r="F11" s="46" t="s">
        <v>31</v>
      </c>
      <c r="G11" s="11"/>
    </row>
    <row r="12" spans="1:7" ht="15" customHeight="1" x14ac:dyDescent="0.25">
      <c r="A12" s="11"/>
      <c r="B12" s="109" t="s">
        <v>150</v>
      </c>
      <c r="C12" s="33">
        <v>428986</v>
      </c>
      <c r="D12" s="46" t="s">
        <v>31</v>
      </c>
      <c r="E12" s="33">
        <v>7609</v>
      </c>
      <c r="F12" s="46" t="s">
        <v>31</v>
      </c>
      <c r="G12" s="11"/>
    </row>
    <row r="13" spans="1:7" ht="15" customHeight="1" x14ac:dyDescent="0.25">
      <c r="A13" s="11"/>
      <c r="B13" s="109" t="s">
        <v>151</v>
      </c>
      <c r="C13" s="33">
        <v>0</v>
      </c>
      <c r="D13" s="46" t="s">
        <v>31</v>
      </c>
      <c r="E13" s="33">
        <v>9115</v>
      </c>
      <c r="F13" s="46" t="s">
        <v>31</v>
      </c>
      <c r="G13" s="11"/>
    </row>
    <row r="14" spans="1:7" ht="15" customHeight="1" x14ac:dyDescent="0.25">
      <c r="A14" s="11"/>
      <c r="B14" s="109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09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09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09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428986</v>
      </c>
      <c r="D18" s="98" t="s">
        <v>31</v>
      </c>
      <c r="E18" s="97">
        <f>SUM(E10:E17)</f>
        <v>422376</v>
      </c>
      <c r="F18" s="98" t="s">
        <v>31</v>
      </c>
      <c r="G18" s="11"/>
    </row>
    <row r="19" spans="1:7" ht="15" customHeight="1" x14ac:dyDescent="0.25">
      <c r="A19" s="11"/>
      <c r="B19" s="109" t="s">
        <v>35</v>
      </c>
      <c r="C19" s="33">
        <f>-C18*'8. Nøgletal'!C23</f>
        <v>-8579.7199999999993</v>
      </c>
      <c r="D19" s="46" t="s">
        <v>31</v>
      </c>
      <c r="E19" s="33">
        <f>-E18*'8. Nøgletal'!C23</f>
        <v>-8447.52</v>
      </c>
      <c r="F19" s="46" t="s">
        <v>31</v>
      </c>
      <c r="G19" s="11"/>
    </row>
    <row r="20" spans="1:7" ht="15" customHeight="1" x14ac:dyDescent="0.25">
      <c r="A20" s="11"/>
      <c r="B20" s="109" t="s">
        <v>36</v>
      </c>
      <c r="C20" s="33">
        <f>-C18*'8. Nøgletal'!C19</f>
        <v>-8579.7199999999993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09" t="s">
        <v>37</v>
      </c>
      <c r="C21" s="33">
        <f>SUM(C18:C20)*'8. Nøgletal'!C9</f>
        <v>11901.787584000002</v>
      </c>
      <c r="D21" s="46" t="s">
        <v>31</v>
      </c>
      <c r="E21" s="33">
        <f>SUM(E18:E20)*'8. Nøgletal'!C9</f>
        <v>11962.533071999998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423728.34758400003</v>
      </c>
      <c r="D22" s="98" t="s">
        <v>31</v>
      </c>
      <c r="E22" s="97">
        <f>SUM(E18:E21)</f>
        <v>425891.013072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iZTCvvLNWUAWITPLbpjhAF28HCz/lAjjVzaCd/kqcJfjkUqJ/6zjeNytTYHKhLmHpM+uOvM+x98qh4BrtW13zQ==" saltValue="VARJ67rISX8B8EJlr4gbg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148</v>
      </c>
      <c r="C10" s="33">
        <v>0</v>
      </c>
      <c r="D10" s="46" t="s">
        <v>31</v>
      </c>
      <c r="E10" s="33">
        <v>284929</v>
      </c>
      <c r="F10" s="46" t="s">
        <v>31</v>
      </c>
      <c r="G10" s="11"/>
    </row>
    <row r="11" spans="1:7" ht="15" customHeight="1" x14ac:dyDescent="0.25">
      <c r="A11" s="11"/>
      <c r="B11" s="109" t="s">
        <v>152</v>
      </c>
      <c r="C11" s="33">
        <v>0</v>
      </c>
      <c r="D11" s="46" t="s">
        <v>31</v>
      </c>
      <c r="E11" s="33">
        <v>45807</v>
      </c>
      <c r="F11" s="46" t="s">
        <v>31</v>
      </c>
      <c r="G11" s="11"/>
    </row>
    <row r="12" spans="1:7" ht="15" customHeight="1" x14ac:dyDescent="0.25">
      <c r="A12" s="11"/>
      <c r="B12" s="109" t="s">
        <v>153</v>
      </c>
      <c r="C12" s="33">
        <v>1524393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09" t="s">
        <v>154</v>
      </c>
      <c r="C13" s="33">
        <v>983298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09" t="s">
        <v>158</v>
      </c>
      <c r="C14" s="33">
        <v>0</v>
      </c>
      <c r="D14" s="46" t="s">
        <v>31</v>
      </c>
      <c r="E14" s="33">
        <v>52770</v>
      </c>
      <c r="F14" s="46" t="s">
        <v>31</v>
      </c>
      <c r="G14" s="11"/>
    </row>
    <row r="15" spans="1:7" ht="15" customHeight="1" x14ac:dyDescent="0.25">
      <c r="A15" s="11"/>
      <c r="B15" s="109" t="s">
        <v>155</v>
      </c>
      <c r="C15" s="33">
        <v>0</v>
      </c>
      <c r="D15" s="46" t="s">
        <v>31</v>
      </c>
      <c r="E15" s="33">
        <v>20286</v>
      </c>
      <c r="F15" s="46" t="s">
        <v>31</v>
      </c>
      <c r="G15" s="11"/>
    </row>
    <row r="16" spans="1:7" ht="15" customHeight="1" x14ac:dyDescent="0.25">
      <c r="A16" s="11"/>
      <c r="B16" s="109" t="s">
        <v>156</v>
      </c>
      <c r="C16" s="33">
        <v>0</v>
      </c>
      <c r="D16" s="46" t="s">
        <v>31</v>
      </c>
      <c r="E16" s="33">
        <v>54674</v>
      </c>
      <c r="F16" s="46" t="s">
        <v>31</v>
      </c>
      <c r="G16" s="11"/>
    </row>
    <row r="17" spans="1:7" ht="15" customHeight="1" x14ac:dyDescent="0.25">
      <c r="A17" s="11"/>
      <c r="B17" s="109" t="s">
        <v>149</v>
      </c>
      <c r="C17" s="33">
        <v>0</v>
      </c>
      <c r="D17" s="46" t="s">
        <v>31</v>
      </c>
      <c r="E17" s="33">
        <v>20906</v>
      </c>
      <c r="F17" s="46" t="s">
        <v>31</v>
      </c>
      <c r="G17" s="11"/>
    </row>
    <row r="18" spans="1:7" ht="15" customHeight="1" x14ac:dyDescent="0.25">
      <c r="A18" s="11"/>
      <c r="B18" s="109" t="s">
        <v>150</v>
      </c>
      <c r="C18" s="33">
        <v>0</v>
      </c>
      <c r="D18" s="46" t="s">
        <v>31</v>
      </c>
      <c r="E18" s="33">
        <v>8409</v>
      </c>
      <c r="F18" s="46" t="s">
        <v>31</v>
      </c>
      <c r="G18" s="11"/>
    </row>
    <row r="19" spans="1:7" ht="15" customHeight="1" x14ac:dyDescent="0.25">
      <c r="A19" s="11"/>
      <c r="B19" s="109" t="s">
        <v>157</v>
      </c>
      <c r="C19" s="33">
        <v>0</v>
      </c>
      <c r="D19" s="46" t="s">
        <v>31</v>
      </c>
      <c r="E19" s="33">
        <v>86409</v>
      </c>
      <c r="F19" s="46" t="s">
        <v>31</v>
      </c>
      <c r="G19" s="11"/>
    </row>
    <row r="20" spans="1:7" ht="15" customHeight="1" x14ac:dyDescent="0.25">
      <c r="A20" s="11"/>
      <c r="B20" s="109"/>
      <c r="C20" s="33"/>
      <c r="D20" s="46" t="s">
        <v>31</v>
      </c>
      <c r="E20" s="33"/>
      <c r="F20" s="46" t="s">
        <v>31</v>
      </c>
      <c r="G20" s="11"/>
    </row>
    <row r="21" spans="1:7" ht="15" customHeight="1" x14ac:dyDescent="0.25">
      <c r="A21" s="11"/>
      <c r="B21" s="109"/>
      <c r="C21" s="33"/>
      <c r="D21" s="46" t="s">
        <v>31</v>
      </c>
      <c r="E21" s="33"/>
      <c r="F21" s="46" t="s">
        <v>31</v>
      </c>
      <c r="G21" s="11"/>
    </row>
    <row r="22" spans="1:7" ht="15" customHeight="1" x14ac:dyDescent="0.25">
      <c r="A22" s="11"/>
      <c r="B22" s="25" t="s">
        <v>107</v>
      </c>
      <c r="C22" s="97">
        <f>SUM(C10:C21)</f>
        <v>2507691</v>
      </c>
      <c r="D22" s="98" t="s">
        <v>31</v>
      </c>
      <c r="E22" s="97">
        <f>SUM(E10:E21)</f>
        <v>574190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0"/>
      <c r="C24" s="110"/>
      <c r="D24" s="110"/>
      <c r="E24" s="110"/>
      <c r="F24" s="110"/>
      <c r="G24" s="11"/>
    </row>
  </sheetData>
  <sheetProtection algorithmName="SHA-512" hashValue="z9DQuxOngzsg5OapB5fFQsYlY6s8UtjSTMLh4MVjhNzClgf3RGQwSde6fjz1cJwoPD2Kyl6uuOz7o7VGuikgXQ==" saltValue="/E66YBrXrUFDhlxtvX+cz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1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2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2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3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XsjFMAMABJLrovXWNHesXuvxVFd+ap79I//497/NhO5YpKdhgYK1VZZn8ieWw78ZuZKKg71nRb2iUNpI7WFy5A==" saltValue="weHumZwGJZ7rf4hsa3XeV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4" t="s">
        <v>112</v>
      </c>
      <c r="C9" s="115"/>
      <c r="D9" s="114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4" t="s">
        <v>140</v>
      </c>
      <c r="C13" s="115">
        <v>371800</v>
      </c>
      <c r="D13" s="114" t="s">
        <v>31</v>
      </c>
      <c r="E13" s="11"/>
    </row>
    <row r="14" spans="1:5" ht="14.25" customHeight="1" x14ac:dyDescent="0.25">
      <c r="A14" s="11"/>
      <c r="B14" s="44" t="s">
        <v>114</v>
      </c>
      <c r="C14" s="29">
        <v>85119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-286681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-286681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z1Qf2vVSAkVHx9cK7U6koTDwoJZcLRhLKUPcofuoE6aDBS+jH4Mdz2uTTIkxHN9N2Lm7D+WZJvy1R48DKtncig==" saltValue="yypTZTPzlaVlGm4l9EGnI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6" t="s">
        <v>63</v>
      </c>
      <c r="C9" s="117" t="s">
        <v>65</v>
      </c>
      <c r="D9" s="118"/>
      <c r="E9" s="117" t="s">
        <v>64</v>
      </c>
      <c r="F9" s="118"/>
      <c r="G9" s="117" t="s">
        <v>66</v>
      </c>
      <c r="H9" s="118"/>
      <c r="I9" s="11"/>
    </row>
    <row r="10" spans="1:9" ht="15" customHeight="1" x14ac:dyDescent="0.25">
      <c r="A10" s="11"/>
      <c r="B10" s="111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6GZdl1z7KBfsvAdDzv3WfoSS8CCOqfF3SQg5GSnItPZbFsjHh2RELfBmpvWpCGiWUgwNkItgslYi4iX7Pl1yaw==" saltValue="IQajCZxYQ+LiLAGxW7DX9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71</v>
      </c>
      <c r="C9" s="120" t="s">
        <v>53</v>
      </c>
      <c r="D9" s="121"/>
      <c r="E9" s="120" t="s">
        <v>54</v>
      </c>
      <c r="F9" s="121"/>
      <c r="G9" s="11"/>
    </row>
    <row r="10" spans="1:7" ht="15" customHeight="1" x14ac:dyDescent="0.25">
      <c r="A10" s="11"/>
      <c r="B10" s="122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0"/>
      <c r="C14" s="110"/>
      <c r="D14" s="110"/>
      <c r="E14" s="110"/>
      <c r="F14" s="110"/>
      <c r="G14" s="11"/>
    </row>
  </sheetData>
  <sheetProtection algorithmName="SHA-512" hashValue="OxpktgjdVvm3qOtoqydTOcrb62+szdVywipVB3teGA9ABVJ92TgshgUlz4HE+of0/8xElY+6AO51yYd2yVvfFQ==" saltValue="+Qy6PllbVUDvqFJ39oRmh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75</v>
      </c>
      <c r="C9" s="123" t="s">
        <v>53</v>
      </c>
      <c r="D9" s="108"/>
      <c r="E9" s="123" t="s">
        <v>54</v>
      </c>
      <c r="F9" s="108"/>
      <c r="G9" s="11"/>
    </row>
    <row r="10" spans="1:7" ht="26.25" customHeight="1" x14ac:dyDescent="0.25">
      <c r="A10" s="11"/>
      <c r="B10" s="124" t="s">
        <v>133</v>
      </c>
      <c r="C10" s="125"/>
      <c r="D10" s="126" t="s">
        <v>31</v>
      </c>
      <c r="E10" s="125"/>
      <c r="F10" s="126" t="s">
        <v>31</v>
      </c>
      <c r="G10" s="11"/>
    </row>
    <row r="11" spans="1:7" ht="26.25" customHeight="1" x14ac:dyDescent="0.25">
      <c r="A11" s="11"/>
      <c r="B11" s="127" t="s">
        <v>134</v>
      </c>
      <c r="C11" s="128">
        <f>SUM(C10:C10)</f>
        <v>0</v>
      </c>
      <c r="D11" s="129" t="s">
        <v>31</v>
      </c>
      <c r="E11" s="128">
        <f>SUM(E10:E10)</f>
        <v>0</v>
      </c>
      <c r="F11" s="129" t="s">
        <v>31</v>
      </c>
      <c r="G11" s="11"/>
    </row>
    <row r="12" spans="1:7" ht="26.25" customHeight="1" x14ac:dyDescent="0.25">
      <c r="A12" s="11"/>
      <c r="B12" s="127" t="s">
        <v>118</v>
      </c>
      <c r="C12" s="128">
        <f>C11*(1+'8. Nøgletal'!C9)</f>
        <v>0</v>
      </c>
      <c r="D12" s="129" t="s">
        <v>31</v>
      </c>
      <c r="E12" s="128">
        <f>E11*(1+'8. Nøgletal'!C9)</f>
        <v>0</v>
      </c>
      <c r="F12" s="129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s+MCcy28ppSGjidQLYl7rTL2VcFDWUAdNNUPRnWbyrPhrsyu0ThMIIalR3ZXiAR6+tETH+jigWSPwUlzI8xJDg==" saltValue="LNePO1rLl6Ah0/kZZ8eh9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0" t="s">
        <v>77</v>
      </c>
      <c r="C9" s="4">
        <v>2.8899999999999999E-2</v>
      </c>
      <c r="D9" s="22"/>
    </row>
    <row r="10" spans="1:4" ht="15" customHeight="1" x14ac:dyDescent="0.25">
      <c r="A10" s="11"/>
      <c r="B10" s="130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0" t="s">
        <v>79</v>
      </c>
      <c r="C14" s="5">
        <v>0</v>
      </c>
      <c r="D14" s="22"/>
    </row>
    <row r="15" spans="1:4" ht="15" customHeight="1" x14ac:dyDescent="0.25">
      <c r="A15" s="11"/>
      <c r="B15" s="130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0.02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WCz0ykEVAXp0+O0rZ1+ouUF0b9mIZex7FeQmhd1+NGMkTNoDwjqlhcUj0jrcE89fkEy2fhbwdDFQFEIjbV04KA==" saltValue="R7v83bTiLzwjGxRY/nqN2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2026-09-30T10:38:04Z</dcterms:modified>
</cp:coreProperties>
</file>