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Gribvand Spildevand AS (S032)\ØR2027\"/>
    </mc:Choice>
  </mc:AlternateContent>
  <xr:revisionPtr revIDLastSave="0" documentId="13_ncr:1_{164BA851-DCD8-447F-91B5-CC153988ACA2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16" i="6"/>
  <c r="C16" i="12" l="1"/>
  <c r="C20" i="3" s="1"/>
  <c r="C13" i="3"/>
  <c r="C12" i="3"/>
  <c r="C9" i="7"/>
  <c r="C20" i="7" s="1"/>
  <c r="C11" i="4" s="1"/>
  <c r="C12" i="4" s="1"/>
  <c r="C15" i="4" s="1"/>
  <c r="C19" i="4" s="1"/>
  <c r="C24" i="4" s="1"/>
  <c r="C12" i="11"/>
  <c r="C19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<sst xmlns="http://schemas.openxmlformats.org/spreadsheetml/2006/main" count="331" uniqueCount="154">
  <si>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</si>
  <si>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</si>
  <si>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</si>
  <si>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</si>
  <si>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</si>
  <si>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</si>
  <si>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</si>
  <si>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</si>
  <si>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</si>
  <si>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</si>
  <si>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</si>
  <si>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</si>
  <si>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</si>
  <si>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</si>
  <si>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</si>
  <si>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</si>
  <si>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</si>
  <si>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</si>
  <si>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</si>
  <si>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</si>
  <si>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</si>
  <si>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</si>
  <si>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</si>
  <si>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</si>
  <si>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</si>
  <si>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</si>
  <si>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</si>
  <si>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</si>
  <si>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</si>
  <si>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</si>
  <si>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</si>
  <si>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</si>
  <si>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</si>
  <si>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</si>
  <si>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</si>
  <si>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</si>
  <si>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</si>
  <si>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</si>
  <si>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</si>
  <si>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</si>
  <si>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</si>
  <si>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</si>
  <si>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</si>
  <si>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</si>
  <si>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</si>
  <si>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</si>
  <si>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</si>
  <si>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</si>
  <si>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</si>
  <si>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</si>
  <si>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</si>
  <si>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</si>
  <si>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</si>
  <si>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</si>
  <si>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</si>
  <si>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</si>
  <si>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</si>
  <si>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</si>
  <si>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</si>
  <si>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</si>
  <si>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</si>
  <si>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</si>
  <si>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</si>
  <si>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</si>
  <si>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</si>
  <si>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</si>
  <si>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</si>
  <si>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</si>
  <si>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</si>
  <si>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</si>
  <si>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</si>
  <si>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</si>
  <si>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</si>
  <si>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</si>
  <si>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</si>
  <si>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</si>
  <si>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</si>
  <si>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</si>
  <si>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</si>
  <si>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</si>
  <si>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</si>
  <si>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</si>
  <si>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</si>
  <si>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</si>
  <si>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</si>
  <si>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</si>
  <si>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</si>
  <si>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</si>
  <si>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</si>
  <si>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</si>
  <si>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</si>
  <si>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</si>
  <si>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</si>
  <si>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</si>
  <si>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</si>
  <si>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</si>
  <si>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</si>
  <si>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</si>
  <si>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</si>
  <si>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</si>
  <si>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</si>
  <si>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</si>
  <si>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</si>
  <si>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</si>
  <si>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</si>
  <si>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</si>
  <si>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</si>
  <si>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</si>
  <si>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</si>
  <si>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</si>
  <si>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</si>
  <si>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</si>
  <si>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</si>
  <si>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</si>
  <si>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</si>
  <si>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</si>
  <si>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</si>
  <si>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</si>
  <si>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</si>
  <si>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</si>
  <si>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</si>
  <si>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</si>
  <si>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</si>
  <si>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</si>
  <si>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</si>
  <si>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</si>
  <si>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</si>
  <si>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</si>
  <si>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</si>
  <si>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</si>
  <si>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</si>
  <si>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</si>
  <si>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</si>
  <si>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</si>
  <si>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</si>
  <si>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</si>
  <si>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</si>
  <si>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</si>
  <si>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</si>
  <si>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</si>
  <si>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</si>
  <si>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</si>
  <si>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</si>
  <si>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</si>
  <si>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</si>
  <si>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</si>
  <si>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</si>
  <si>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</si>
  <si>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Udvidelse af forsyningsområdet i 2025</t>
  </si>
  <si>
    <t>ESG rapportering</t>
  </si>
  <si>
    <t>PFAS</t>
  </si>
  <si>
    <t>Erstatninger</t>
  </si>
  <si>
    <t>Gebyr til Miljøstyrelsen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</si>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</sst>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AxrtAYTKXQoxd+5aCtwwZBcKt5DhmNs1nY06OGdOevhgfaJz+t5E7mESWOXRSgxTy4JDBSEyY8FOCHtunvjmzg==" saltValue="VCDvmukU9Al36oI3Hirl6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o+cCya+og+10XbWUCHwG+ZTCGegylRaelOQ55YsDfs9XQ1bmTWjGRhKhXpyng+OhqGf2BUvpURsPUIqiz87sFA==" saltValue="c6ym6Xm6px67umnaIobg/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140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fDXd17lGA7VYnU8ze/FkYy3B1VqMfhmss3QrP/mnmoPi7vTpdGxPoG9KcpLcroZuBUXumXF6ML5Vs+FOSE6N4A==" saltValue="vWDWujwcZsGVsgtyOxZVg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Kf3aH5N/xktL44HgyGd6UiF0wNFF4rcLG38QuXCGrnWbQEwoxMsxEy2GpLeLKEaFxp/KhXyXFORgLbgCbDssFQ==" saltValue="ejI/0dddpEd+RyyPHxwHu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U4j6ignuoCZmCbexBfNJf1TcNpFolJWye5UPzKmP1fvEoD6CHArzYfCa/QJ43v8cbWk+qiy4MpHF+QhNdajk4A==" saltValue="usPdV0H6mHo6+xRmgMKrN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mnnmkD62dBTMbRNTwP6putkZGb9QSON8jDMsSsMrf/khvuZTQcd7uDGonJv1o3ttyLjBemAi7cRdkAbq9tJkcA==" saltValue="3RGuWuffxDHkZAVE97jpS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1.6136355828234802E-2</v>
      </c>
      <c r="D23" s="22"/>
    </row>
    <row r="24" spans="1:4" ht="15" customHeight="1" x14ac:dyDescent="0.25">
      <c r="A24" s="11"/>
      <c r="B24" s="44" t="s">
        <v>121</v>
      </c>
      <c r="C24" s="8">
        <v>1.6136355828234802E-2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eKY0sgKd1SH+Dt1tR35j0lFnat4jisdHalA+a/hwnlgVKBFtqjUdpOFqO2uuQbfAvXtai4kxRvEtUHPiZHMZJQ==" saltValue="bld1PVOIzowbZnbdxOZbo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114542658.48074844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541279.31147944066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-1857035.3703298278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-730535.6244294428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3251145.0004468425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115747511.79791544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115747511.79791544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/AjMUH+muTyxEYYGq2vdsszvTpNn4HY59MQgZ3o5HvWwawMsG7+XDPaBH9e1aZjCfD8uNj2I46OB7k0uM5XTbw==" saltValue="UJ/6EvwDxnaK3PyaiJ/YE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115375485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610914.20201522578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5213265.6767071504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121199664.87872237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107032000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14167664.87872237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7580339</v>
      </c>
      <c r="D18" s="46" t="s">
        <v>31</v>
      </c>
      <c r="E18" s="11"/>
    </row>
    <row r="19" spans="1:5" ht="15" customHeight="1" x14ac:dyDescent="0.25">
      <c r="A19" s="11"/>
      <c r="B19" s="25" t="s">
        <v>141</v>
      </c>
      <c r="C19" s="41">
        <f>C15+C18</f>
        <v>21748003.87872237</v>
      </c>
      <c r="D19" s="27" t="s">
        <v>31</v>
      </c>
      <c r="E19" s="11"/>
    </row>
    <row r="20" spans="1:5" ht="49.5" customHeight="1" x14ac:dyDescent="0.25">
      <c r="A20" s="11"/>
      <c r="B20" s="49" t="s">
        <v>142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143</v>
      </c>
      <c r="C22" s="26"/>
      <c r="D22" s="27"/>
      <c r="E22" s="11"/>
    </row>
    <row r="23" spans="1:5" ht="27.95" customHeight="1" x14ac:dyDescent="0.25">
      <c r="A23" s="11"/>
      <c r="B23" s="52" t="s">
        <v>144</v>
      </c>
      <c r="C23" s="53">
        <f>100*7580339/(105643239+6124400)</f>
        <v>6.7822305882295684</v>
      </c>
      <c r="D23" s="46" t="s">
        <v>145</v>
      </c>
      <c r="E23" s="11"/>
    </row>
    <row r="24" spans="1:5" ht="27.95" customHeight="1" x14ac:dyDescent="0.25">
      <c r="A24" s="11"/>
      <c r="B24" s="52" t="s">
        <v>146</v>
      </c>
      <c r="C24" s="53">
        <f>C19/C12*100</f>
        <v>17.943947205204207</v>
      </c>
      <c r="D24" s="46" t="s">
        <v>145</v>
      </c>
      <c r="E24" s="11"/>
    </row>
    <row r="25" spans="1:5" ht="56.25" customHeight="1" x14ac:dyDescent="0.25">
      <c r="A25" s="11"/>
      <c r="B25" s="49" t="s">
        <v>147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hN46ct0a2e9La05V2bGE5Om9XOJuGGEuQzV7fElFOsCYxsXexLiYlin0E2ePBFOV69p4g1QNHMqBbvQ957TPsw==" saltValue="mqoUuH5g1jtQkNEC97knt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113271083.39781684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610914.20201522578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-1837640.4357010734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-719001.46314114227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3217302.7797586061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114542658.48074844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0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153</v>
      </c>
      <c r="C23" s="75">
        <v>114542658.48074844</v>
      </c>
      <c r="D23" s="58" t="s">
        <v>31</v>
      </c>
      <c r="E23" s="54"/>
    </row>
    <row r="24" spans="1:5" ht="30" customHeight="1" x14ac:dyDescent="0.25">
      <c r="A24" s="54"/>
      <c r="B24" s="76" t="s">
        <v>136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/zxcHZG7bF8YTWbrkyCHvC9nNn7qCX9oYCvFxNNLUsGewPTek7+u5ZPLRRwAfg3HQNcFUtR4FAYvPxSNpJJiHg==" saltValue="sFx89rlp5/1vZyvG2da1w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36989030.271296062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-739780.60542592127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277531.55560199998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36526781.221472137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-730535.6244294428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99337351.072765723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272718.17619999999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99610069.248965725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-730535.6244294428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rJMsMRR8OFVHiIDlDIqp/3GAUnr14fDA+CnjW9Yh8/Y8z8fyEAYGd2jg4Zu5TU9H6WoYOrjRM68bY/pgdkk+CA==" saltValue="OdoiTJEZ9mjBonN5NYfwi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138</v>
      </c>
      <c r="C10" s="33">
        <f>'5.1.a. § 10-tillæg'!E10</f>
        <v>5823.2151455999992</v>
      </c>
      <c r="D10" s="46" t="s">
        <v>31</v>
      </c>
      <c r="E10" s="11"/>
    </row>
    <row r="11" spans="1:5" ht="15" customHeight="1" x14ac:dyDescent="0.25">
      <c r="A11" s="11"/>
      <c r="B11" s="94" t="s">
        <v>139</v>
      </c>
      <c r="C11" s="33">
        <f>'5.1.a. § 10-tillæg'!E11</f>
        <v>75531.461561550008</v>
      </c>
      <c r="D11" s="46" t="s">
        <v>31</v>
      </c>
      <c r="E11" s="11"/>
    </row>
    <row r="12" spans="1:5" ht="15" customHeight="1" x14ac:dyDescent="0.25">
      <c r="A12" s="11"/>
      <c r="B12" s="94" t="s">
        <v>151</v>
      </c>
      <c r="C12" s="95">
        <v>11981</v>
      </c>
      <c r="D12" s="46" t="s">
        <v>31</v>
      </c>
      <c r="E12" s="11"/>
    </row>
    <row r="13" spans="1:5" ht="15" customHeight="1" x14ac:dyDescent="0.25">
      <c r="A13" s="11"/>
      <c r="B13" s="96" t="s">
        <v>152</v>
      </c>
      <c r="C13" s="95">
        <v>70986</v>
      </c>
      <c r="D13" s="46" t="s">
        <v>31</v>
      </c>
      <c r="E13" s="11"/>
    </row>
    <row r="14" spans="1:5" ht="15" customHeight="1" x14ac:dyDescent="0.25">
      <c r="A14" s="11"/>
      <c r="B14" s="96"/>
      <c r="C14" s="95"/>
      <c r="D14" s="46" t="s">
        <v>31</v>
      </c>
      <c r="E14" s="11"/>
    </row>
    <row r="15" spans="1:5" ht="15" customHeight="1" x14ac:dyDescent="0.25">
      <c r="A15" s="11"/>
      <c r="B15" s="96"/>
      <c r="C15" s="95"/>
      <c r="D15" s="46" t="s">
        <v>31</v>
      </c>
      <c r="E15" s="11"/>
    </row>
    <row r="16" spans="1:5" ht="15" customHeight="1" x14ac:dyDescent="0.25">
      <c r="A16" s="11"/>
      <c r="B16" s="96"/>
      <c r="C16" s="95"/>
      <c r="D16" s="46" t="s">
        <v>31</v>
      </c>
      <c r="E16" s="11"/>
    </row>
    <row r="17" spans="1:5" ht="15" customHeight="1" x14ac:dyDescent="0.25">
      <c r="A17" s="11"/>
      <c r="B17" s="96"/>
      <c r="C17" s="95"/>
      <c r="D17" s="46" t="s">
        <v>31</v>
      </c>
      <c r="E17" s="11"/>
    </row>
    <row r="18" spans="1:5" ht="15" customHeight="1" x14ac:dyDescent="0.25">
      <c r="A18" s="11"/>
      <c r="B18" s="96"/>
      <c r="C18" s="95"/>
      <c r="D18" s="46" t="s">
        <v>31</v>
      </c>
      <c r="E18" s="11"/>
    </row>
    <row r="19" spans="1:5" ht="15" customHeight="1" x14ac:dyDescent="0.25">
      <c r="A19" s="11"/>
      <c r="B19" s="96"/>
      <c r="C19" s="95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164321.67670715001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hiObWMpmIXlDBZAJaKtU1b+tcJRI3D/dfOz68cBGJGc36jhp21FKpw+2snX1Vxiq8q7gZHzUztjMRrpPyghBYQ==" saltValue="Rmrs00PCFslWxe2dYcDGU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137</v>
      </c>
      <c r="C9" s="33">
        <v>1837194.0197640799</v>
      </c>
      <c r="D9" s="33">
        <v>1109488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138</v>
      </c>
      <c r="C10" s="33">
        <v>88412.784854400001</v>
      </c>
      <c r="D10" s="33">
        <v>94236</v>
      </c>
      <c r="E10" s="33">
        <f t="shared" ref="E10:E19" si="0">MAX(D10-C10,0)</f>
        <v>5823.2151455999992</v>
      </c>
      <c r="F10" s="46" t="s">
        <v>31</v>
      </c>
      <c r="G10" s="11"/>
    </row>
    <row r="11" spans="1:7" ht="15" customHeight="1" x14ac:dyDescent="0.25">
      <c r="A11" s="11"/>
      <c r="B11" s="94" t="s">
        <v>139</v>
      </c>
      <c r="C11" s="33">
        <v>38663.538438449999</v>
      </c>
      <c r="D11" s="33">
        <v>114195</v>
      </c>
      <c r="E11" s="33">
        <f t="shared" si="0"/>
        <v>75531.461561550008</v>
      </c>
      <c r="F11" s="46" t="s">
        <v>31</v>
      </c>
      <c r="G11" s="11"/>
    </row>
    <row r="12" spans="1:7" ht="15" hidden="1" customHeight="1" x14ac:dyDescent="0.25">
      <c r="A12" s="11"/>
      <c r="B12" s="94"/>
      <c r="C12" s="33"/>
      <c r="D12" s="33"/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6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6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6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6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6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6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6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wd0cgcQdjhrmY03mDmhxlFc9PUtedF3LMBSNJZ8Aj0dkkNjPFcP2SZWG4Pw419okTOmGH+RHHlHTSSmOlmpa0A==" saltValue="xXdGUwVjJYusgA7oOLdSI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148</v>
      </c>
      <c r="C10" s="33">
        <v>275241</v>
      </c>
      <c r="D10" s="46" t="s">
        <v>31</v>
      </c>
      <c r="E10" s="33">
        <v>265058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275241</v>
      </c>
      <c r="D18" s="98" t="s">
        <v>31</v>
      </c>
      <c r="E18" s="97">
        <f>SUM(E10:E17)</f>
        <v>265058</v>
      </c>
      <c r="F18" s="98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-4441.3867145191753</v>
      </c>
      <c r="D19" s="46" t="s">
        <v>31</v>
      </c>
      <c r="E19" s="33">
        <f>-E18*'8. Nøgletal'!C23</f>
        <v>-4277.07020312026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-5504.82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7667.0195259503953</v>
      </c>
      <c r="D21" s="46" t="s">
        <v>31</v>
      </c>
      <c r="E21" s="33">
        <f>SUM(E18:E20)*'8. Nøgletal'!C9</f>
        <v>7536.5688711298235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272961.81281143118</v>
      </c>
      <c r="D22" s="98" t="s">
        <v>31</v>
      </c>
      <c r="E22" s="97">
        <f>SUM(E18:E21)</f>
        <v>268317.49866800953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UbeEmztuVB9mfCMY3J/y9o4VGJ69g+RJh71V2VMXwTmTfB1/gA/WZfGa39F1VSeBSxwOpTTkD04Z6ctbVVeerA==" saltValue="Y1lM2164O77wD1RO8PIBv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149</v>
      </c>
      <c r="C10" s="33">
        <v>190035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150</v>
      </c>
      <c r="C11" s="33">
        <v>4318610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4508645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4Nulcz72duRsJgcsMiGSxaKm8orR124Q0lnigaBeYknz3M89go1ekGRYEuIfDNGwfgZmetMvkEBKQShOEHKDhA==" saltValue="lJS1lNoD63JxmlgHtbf6P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2026-08-20T09:21:30Z</dcterms:modified>
</cp:coreProperties>
</file>