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Frederikshavn Spildevand AS (S025)\ØR2027\"/>
    </mc:Choice>
  </mc:AlternateContent>
  <xr:revisionPtr revIDLastSave="0" documentId="13_ncr:1_{EDA71610-ECA2-4CE1-902D-670C36E4D95F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2">'2. Differencekonto'!$A$1:$E$26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9" i="7" s="1"/>
  <c r="C25" i="7"/>
  <c r="C18" i="3" s="1"/>
  <c r="C16" i="6"/>
  <c r="C16" i="12" l="1"/>
  <c r="C20" i="3" s="1"/>
  <c r="C12" i="3"/>
  <c r="C12" i="11"/>
  <c r="C19" i="3" s="1"/>
  <c r="C13" i="3"/>
  <c r="C20" i="7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<sst xmlns="http://schemas.openxmlformats.org/spreadsheetml/2006/main" count="328" uniqueCount="151">
  <si>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</si>
  <si>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</si>
  <si>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</si>
  <si>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</si>
  <si>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</si>
  <si>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</si>
  <si>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</si>
  <si>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</si>
  <si>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</si>
  <si>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</si>
  <si>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</si>
  <si>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</si>
  <si>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</si>
  <si>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</si>
  <si>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</si>
  <si>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</si>
  <si>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</si>
  <si>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</si>
  <si>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</si>
  <si>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</si>
  <si>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</si>
  <si>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</si>
  <si>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</si>
  <si>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</si>
  <si>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</si>
  <si>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</si>
  <si>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</si>
  <si>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</si>
  <si>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</si>
  <si>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</si>
  <si>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</si>
  <si>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</si>
  <si>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</si>
  <si>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</si>
  <si>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</si>
  <si>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</si>
  <si>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</si>
  <si>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</si>
  <si>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</si>
  <si>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</si>
  <si>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</si>
  <si>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</si>
  <si>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</si>
  <si>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</si>
  <si>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</si>
  <si>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</si>
  <si>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</si>
  <si>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</si>
  <si>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</si>
  <si>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</si>
  <si>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</si>
  <si>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</si>
  <si>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</si>
  <si>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</si>
  <si>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</si>
  <si>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</si>
  <si>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</si>
  <si>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</si>
  <si>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</si>
  <si>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</si>
  <si>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</si>
  <si>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</si>
  <si>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</si>
  <si>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</si>
  <si>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</si>
  <si>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</si>
  <si>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</si>
  <si>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</si>
  <si>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</si>
  <si>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</si>
  <si>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</si>
  <si>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</si>
  <si>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</si>
  <si>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</si>
  <si>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</si>
  <si>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</si>
  <si>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</si>
  <si>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</si>
  <si>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</si>
  <si>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</si>
  <si>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</si>
  <si>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</si>
  <si>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</si>
  <si>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</si>
  <si>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</si>
  <si>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</si>
  <si>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</si>
  <si>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</si>
  <si>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</si>
  <si>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</si>
  <si>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</si>
  <si>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</si>
  <si>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</si>
  <si>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</si>
  <si>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</si>
  <si>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</si>
  <si>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</si>
  <si>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</si>
  <si>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</si>
  <si>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</si>
  <si>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</si>
  <si>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</si>
  <si>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</si>
  <si>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</si>
  <si>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</si>
  <si>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</si>
  <si>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</si>
  <si>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</si>
  <si>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</si>
  <si>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</si>
  <si>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</si>
  <si>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</si>
  <si>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</si>
  <si>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</si>
  <si>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</si>
  <si>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</si>
  <si>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</si>
  <si>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</si>
  <si>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</si>
  <si>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</si>
  <si>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</si>
  <si>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</si>
  <si>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</si>
  <si>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</si>
  <si>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</si>
  <si>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</si>
  <si>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</si>
  <si>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</si>
  <si>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</si>
  <si>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</si>
  <si>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</si>
  <si>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</si>
  <si>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</si>
  <si>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</si>
  <si>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</si>
  <si>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</si>
  <si>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</si>
  <si>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</si>
  <si>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</si>
  <si>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</si>
  <si>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</si>
  <si>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</si>
  <si>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</si>
  <si>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</si>
  <si>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</si>
  <si>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</si>
  <si>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</si>
  <si>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</si>
  <si>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</si>
  <si>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</si>
  <si>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Gebyr til Miljøstyrelsen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</si>
</sst>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5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9" fontId="0" fillId="0" borderId="0" xfId="2" applyFo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3" fontId="0" fillId="0" borderId="0" xfId="0" applyNumberFormat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ColWidth="9"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10"/>
      <c r="B1" s="10"/>
      <c r="C1" s="10"/>
      <c r="D1" s="10"/>
      <c r="E1" s="10"/>
    </row>
    <row r="2" spans="1:5" ht="15" customHeight="1" x14ac:dyDescent="0.25">
      <c r="A2" s="10"/>
      <c r="B2" s="10"/>
      <c r="C2" s="10"/>
      <c r="D2" s="10"/>
      <c r="E2" s="10"/>
    </row>
    <row r="3" spans="1:5" ht="15" customHeight="1" x14ac:dyDescent="0.25">
      <c r="A3" s="10"/>
      <c r="B3" s="10"/>
      <c r="C3" s="10"/>
      <c r="D3" s="10"/>
      <c r="E3" s="10"/>
    </row>
    <row r="4" spans="1:5" ht="15" customHeight="1" x14ac:dyDescent="0.25">
      <c r="A4" s="10"/>
      <c r="B4" s="10"/>
      <c r="C4" s="10"/>
      <c r="D4" s="10"/>
      <c r="E4" s="10"/>
    </row>
    <row r="5" spans="1:5" ht="15" customHeight="1" x14ac:dyDescent="0.25">
      <c r="A5" s="10"/>
      <c r="B5" s="10"/>
      <c r="C5" s="10"/>
      <c r="D5" s="10"/>
      <c r="E5" s="10"/>
    </row>
    <row r="6" spans="1:5" ht="15" customHeight="1" x14ac:dyDescent="0.25">
      <c r="A6" s="10"/>
      <c r="B6" s="11"/>
      <c r="C6" s="109" t="s">
        <v>0</v>
      </c>
      <c r="D6" s="109"/>
      <c r="E6" s="11"/>
    </row>
    <row r="7" spans="1:5" ht="15" customHeight="1" x14ac:dyDescent="0.25">
      <c r="A7" s="10"/>
      <c r="B7" s="11"/>
      <c r="C7" s="109"/>
      <c r="D7" s="109"/>
      <c r="E7" s="11"/>
    </row>
    <row r="8" spans="1:5" ht="15.75" customHeight="1" x14ac:dyDescent="0.25">
      <c r="A8" s="10"/>
      <c r="B8" s="12"/>
      <c r="C8" s="110" t="s">
        <v>1</v>
      </c>
      <c r="D8" s="110"/>
      <c r="E8" s="12"/>
    </row>
    <row r="9" spans="1:5" ht="15" customHeight="1" x14ac:dyDescent="0.25">
      <c r="A9" s="10"/>
      <c r="B9" s="13"/>
      <c r="C9" s="14"/>
      <c r="D9" s="14"/>
      <c r="E9" s="13"/>
    </row>
    <row r="10" spans="1:5" ht="15" customHeight="1" x14ac:dyDescent="0.25">
      <c r="A10" s="10"/>
      <c r="B10" s="13"/>
      <c r="C10" s="14"/>
      <c r="D10" s="14"/>
      <c r="E10" s="13"/>
    </row>
    <row r="11" spans="1:5" ht="15" customHeight="1" x14ac:dyDescent="0.25">
      <c r="A11" s="10"/>
      <c r="B11" s="13"/>
      <c r="C11" s="111" t="s">
        <v>2</v>
      </c>
      <c r="D11" s="111"/>
      <c r="E11" s="13"/>
    </row>
    <row r="12" spans="1:5" ht="15" customHeight="1" x14ac:dyDescent="0.25">
      <c r="A12" s="10"/>
      <c r="B12" s="10"/>
      <c r="C12" s="10"/>
      <c r="D12" s="15"/>
      <c r="E12" s="13"/>
    </row>
    <row r="13" spans="1:5" ht="15" customHeight="1" x14ac:dyDescent="0.25">
      <c r="A13" s="10"/>
      <c r="B13" s="16" t="s">
        <v>3</v>
      </c>
      <c r="C13" s="107" t="s">
        <v>4</v>
      </c>
      <c r="D13" s="107"/>
      <c r="E13" s="13"/>
    </row>
    <row r="14" spans="1:5" ht="6.95" customHeight="1" x14ac:dyDescent="0.25">
      <c r="A14" s="10"/>
      <c r="B14" s="16"/>
      <c r="C14" s="1"/>
      <c r="D14" s="15"/>
      <c r="E14" s="13"/>
    </row>
    <row r="15" spans="1:5" ht="15" customHeight="1" x14ac:dyDescent="0.25">
      <c r="A15" s="10"/>
      <c r="B15" s="16" t="s">
        <v>5</v>
      </c>
      <c r="C15" s="107" t="s">
        <v>6</v>
      </c>
      <c r="D15" s="107"/>
      <c r="E15" s="13"/>
    </row>
    <row r="16" spans="1:5" ht="6.95" customHeight="1" x14ac:dyDescent="0.25">
      <c r="A16" s="10"/>
      <c r="B16" s="16"/>
      <c r="C16" s="1"/>
      <c r="D16" s="15"/>
      <c r="E16" s="17"/>
    </row>
    <row r="17" spans="1:5" ht="15" customHeight="1" x14ac:dyDescent="0.25">
      <c r="A17" s="10"/>
      <c r="B17" s="16" t="s">
        <v>7</v>
      </c>
      <c r="C17" s="107" t="s">
        <v>8</v>
      </c>
      <c r="D17" s="107"/>
      <c r="E17" s="13"/>
    </row>
    <row r="18" spans="1:5" ht="6.95" customHeight="1" x14ac:dyDescent="0.25">
      <c r="A18" s="10"/>
      <c r="B18" s="16"/>
      <c r="C18" s="1"/>
      <c r="D18" s="15"/>
      <c r="E18" s="13"/>
    </row>
    <row r="19" spans="1:5" ht="15" customHeight="1" x14ac:dyDescent="0.25">
      <c r="A19" s="10"/>
      <c r="B19" s="16" t="s">
        <v>9</v>
      </c>
      <c r="C19" s="107" t="s">
        <v>10</v>
      </c>
      <c r="D19" s="107"/>
      <c r="E19" s="13"/>
    </row>
    <row r="20" spans="1:5" ht="6.95" customHeight="1" x14ac:dyDescent="0.25">
      <c r="A20" s="10"/>
      <c r="B20" s="16"/>
      <c r="C20" s="1"/>
      <c r="D20" s="15"/>
      <c r="E20" s="13"/>
    </row>
    <row r="21" spans="1:5" ht="15" customHeight="1" x14ac:dyDescent="0.25">
      <c r="A21" s="10"/>
      <c r="B21" s="16" t="s">
        <v>11</v>
      </c>
      <c r="C21" s="107" t="s">
        <v>12</v>
      </c>
      <c r="D21" s="107"/>
      <c r="E21" s="13"/>
    </row>
    <row r="22" spans="1:5" ht="6.95" customHeight="1" x14ac:dyDescent="0.25">
      <c r="A22" s="10"/>
      <c r="B22" s="16"/>
      <c r="C22" s="1"/>
      <c r="D22" s="15"/>
      <c r="E22" s="13"/>
    </row>
    <row r="23" spans="1:5" ht="15" customHeight="1" x14ac:dyDescent="0.25">
      <c r="A23" s="10"/>
      <c r="B23" s="18" t="s">
        <v>13</v>
      </c>
      <c r="C23" s="108" t="s">
        <v>14</v>
      </c>
      <c r="D23" s="108"/>
      <c r="E23" s="13"/>
    </row>
    <row r="24" spans="1:5" ht="6.95" customHeight="1" x14ac:dyDescent="0.25">
      <c r="A24" s="10"/>
      <c r="B24" s="16"/>
      <c r="C24" s="1"/>
      <c r="D24" s="15"/>
      <c r="E24" s="13"/>
    </row>
    <row r="25" spans="1:5" ht="15" customHeight="1" x14ac:dyDescent="0.25">
      <c r="A25" s="10"/>
      <c r="B25" s="16" t="s">
        <v>15</v>
      </c>
      <c r="C25" s="107" t="s">
        <v>16</v>
      </c>
      <c r="D25" s="107"/>
      <c r="E25" s="13"/>
    </row>
    <row r="26" spans="1:5" ht="6.95" customHeight="1" x14ac:dyDescent="0.25">
      <c r="A26" s="10"/>
      <c r="B26" s="16"/>
      <c r="C26" s="1"/>
      <c r="D26" s="15"/>
      <c r="E26" s="13"/>
    </row>
    <row r="27" spans="1:5" ht="15" customHeight="1" x14ac:dyDescent="0.25">
      <c r="A27" s="10"/>
      <c r="B27" s="16" t="s">
        <v>17</v>
      </c>
      <c r="C27" s="107" t="s">
        <v>18</v>
      </c>
      <c r="D27" s="107"/>
      <c r="E27" s="13"/>
    </row>
    <row r="28" spans="1:5" ht="6.95" customHeight="1" x14ac:dyDescent="0.25">
      <c r="A28" s="10"/>
      <c r="B28" s="16"/>
      <c r="C28" s="1"/>
      <c r="D28" s="15"/>
      <c r="E28" s="13"/>
    </row>
    <row r="29" spans="1:5" ht="15" customHeight="1" x14ac:dyDescent="0.25">
      <c r="A29" s="10"/>
      <c r="B29" s="16" t="s">
        <v>19</v>
      </c>
      <c r="C29" s="107" t="s">
        <v>20</v>
      </c>
      <c r="D29" s="107"/>
      <c r="E29" s="13"/>
    </row>
    <row r="30" spans="1:5" ht="6.95" customHeight="1" x14ac:dyDescent="0.25">
      <c r="A30" s="10"/>
      <c r="B30" s="16"/>
      <c r="C30" s="1"/>
      <c r="D30" s="15"/>
      <c r="E30" s="13"/>
    </row>
    <row r="31" spans="1:5" ht="15" customHeight="1" x14ac:dyDescent="0.25">
      <c r="A31" s="10"/>
      <c r="B31" s="16" t="s">
        <v>21</v>
      </c>
      <c r="C31" s="107" t="s">
        <v>22</v>
      </c>
      <c r="D31" s="107"/>
      <c r="E31" s="10"/>
    </row>
    <row r="32" spans="1:5" ht="6.95" customHeight="1" x14ac:dyDescent="0.25">
      <c r="A32" s="10"/>
      <c r="B32" s="16"/>
      <c r="C32" s="1"/>
      <c r="D32" s="15"/>
      <c r="E32" s="10"/>
    </row>
    <row r="33" spans="1:5" ht="15" customHeight="1" x14ac:dyDescent="0.25">
      <c r="A33" s="10"/>
      <c r="B33" s="16" t="s">
        <v>23</v>
      </c>
      <c r="C33" s="107" t="s">
        <v>24</v>
      </c>
      <c r="D33" s="107"/>
      <c r="E33" s="10"/>
    </row>
    <row r="34" spans="1:5" ht="6.95" customHeight="1" x14ac:dyDescent="0.25">
      <c r="A34" s="10"/>
      <c r="B34" s="16"/>
      <c r="C34" s="1"/>
      <c r="D34" s="15"/>
      <c r="E34" s="10"/>
    </row>
    <row r="35" spans="1:5" ht="15" customHeight="1" x14ac:dyDescent="0.25">
      <c r="A35" s="10"/>
      <c r="B35" s="16" t="s">
        <v>25</v>
      </c>
      <c r="C35" s="107" t="s">
        <v>26</v>
      </c>
      <c r="D35" s="107"/>
      <c r="E35" s="10"/>
    </row>
    <row r="36" spans="1:5" ht="6.95" customHeight="1" x14ac:dyDescent="0.25">
      <c r="A36" s="10"/>
      <c r="B36" s="16"/>
      <c r="C36" s="1"/>
      <c r="D36" s="15"/>
      <c r="E36" s="10"/>
    </row>
    <row r="37" spans="1:5" ht="15" customHeight="1" x14ac:dyDescent="0.25">
      <c r="A37" s="10"/>
      <c r="B37" s="16" t="s">
        <v>27</v>
      </c>
      <c r="C37" s="107" t="s">
        <v>28</v>
      </c>
      <c r="D37" s="107"/>
      <c r="E37" s="10"/>
    </row>
    <row r="38" spans="1:5" ht="15" customHeight="1" x14ac:dyDescent="0.25">
      <c r="A38" s="10"/>
      <c r="B38" s="10"/>
      <c r="C38" s="10"/>
      <c r="D38" s="15"/>
      <c r="E38" s="10"/>
    </row>
    <row r="39" spans="1:5" ht="15" customHeight="1" x14ac:dyDescent="0.25">
      <c r="A39" s="10"/>
      <c r="B39" s="10"/>
      <c r="C39" s="10"/>
      <c r="D39" s="15"/>
      <c r="E39" s="10"/>
    </row>
  </sheetData>
  <sheetProtection algorithmName="SHA-512" hashValue="JdO6BRYR9ooxqGSVq/AhN93UkstZhAcS6YUe1ez5XhlDpMbmzsRw7Wgncc9PFGJMHSd2dVmNrZjg/xPTzRG1mA==" saltValue="gnpYhJCRBLF3kD0ERvt8wA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ColWidth="9"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10"/>
      <c r="B1" s="10"/>
      <c r="C1" s="10"/>
      <c r="D1" s="10"/>
      <c r="E1" s="10"/>
    </row>
    <row r="2" spans="1:5" ht="15" customHeight="1" x14ac:dyDescent="0.25">
      <c r="A2" s="10"/>
      <c r="B2" s="10"/>
      <c r="C2" s="10"/>
      <c r="D2" s="10"/>
      <c r="E2" s="10"/>
    </row>
    <row r="3" spans="1:5" ht="15" customHeight="1" x14ac:dyDescent="0.25">
      <c r="A3" s="10"/>
      <c r="B3" s="116" t="s">
        <v>56</v>
      </c>
      <c r="C3" s="116"/>
      <c r="D3" s="116"/>
      <c r="E3" s="10"/>
    </row>
    <row r="4" spans="1:5" ht="15" customHeight="1" x14ac:dyDescent="0.25">
      <c r="A4" s="10"/>
      <c r="B4" s="116"/>
      <c r="C4" s="116"/>
      <c r="D4" s="116"/>
      <c r="E4" s="10"/>
    </row>
    <row r="5" spans="1:5" ht="15" customHeight="1" x14ac:dyDescent="0.25">
      <c r="A5" s="10"/>
      <c r="B5" s="116"/>
      <c r="C5" s="116"/>
      <c r="D5" s="116"/>
      <c r="E5" s="10"/>
    </row>
    <row r="6" spans="1:5" ht="15" customHeight="1" x14ac:dyDescent="0.25">
      <c r="A6" s="10"/>
      <c r="B6" s="10"/>
      <c r="C6" s="10"/>
      <c r="D6" s="10"/>
      <c r="E6" s="10"/>
    </row>
    <row r="7" spans="1:5" ht="15" customHeight="1" x14ac:dyDescent="0.25">
      <c r="A7" s="10"/>
      <c r="B7" s="10"/>
      <c r="C7" s="10"/>
      <c r="D7" s="10"/>
      <c r="E7" s="10"/>
    </row>
    <row r="8" spans="1:5" ht="14.25" customHeight="1" x14ac:dyDescent="0.25">
      <c r="A8" s="10"/>
      <c r="B8" s="122" t="s">
        <v>108</v>
      </c>
      <c r="C8" s="123"/>
      <c r="D8" s="124"/>
      <c r="E8" s="10"/>
    </row>
    <row r="9" spans="1:5" ht="15" customHeight="1" x14ac:dyDescent="0.25">
      <c r="A9" s="10"/>
      <c r="B9" s="92" t="s">
        <v>109</v>
      </c>
      <c r="C9" s="27"/>
      <c r="D9" s="40" t="s">
        <v>31</v>
      </c>
      <c r="E9" s="10"/>
    </row>
    <row r="10" spans="1:5" ht="15" customHeight="1" x14ac:dyDescent="0.25">
      <c r="A10" s="10"/>
      <c r="B10" s="93" t="s">
        <v>35</v>
      </c>
      <c r="C10" s="27">
        <f>-C9*'8. Nøgletal'!C24</f>
        <v>0</v>
      </c>
      <c r="D10" s="40" t="s">
        <v>31</v>
      </c>
      <c r="E10" s="10"/>
    </row>
    <row r="11" spans="1:5" ht="15" customHeight="1" x14ac:dyDescent="0.25">
      <c r="A11" s="10"/>
      <c r="B11" s="93" t="s">
        <v>44</v>
      </c>
      <c r="C11" s="27">
        <f>-C9*'8. Nøgletal'!C19</f>
        <v>0</v>
      </c>
      <c r="D11" s="40" t="s">
        <v>31</v>
      </c>
      <c r="E11" s="10"/>
    </row>
    <row r="12" spans="1:5" ht="26.25" customHeight="1" x14ac:dyDescent="0.25">
      <c r="A12" s="10"/>
      <c r="B12" s="74" t="s">
        <v>110</v>
      </c>
      <c r="C12" s="78">
        <f>SUM(C9:C11)*(1+'8. Nøgletal'!C9)*(1+'8. Nøgletal'!C10)</f>
        <v>0</v>
      </c>
      <c r="D12" s="79" t="s">
        <v>31</v>
      </c>
      <c r="E12" s="10"/>
    </row>
    <row r="13" spans="1:5" ht="15" customHeight="1" x14ac:dyDescent="0.25">
      <c r="A13" s="10"/>
      <c r="B13" s="10"/>
      <c r="C13" s="10"/>
      <c r="D13" s="10"/>
      <c r="E13" s="10"/>
    </row>
    <row r="14" spans="1:5" ht="15" customHeight="1" x14ac:dyDescent="0.25">
      <c r="A14" s="10"/>
      <c r="B14" s="10"/>
      <c r="C14" s="10"/>
      <c r="D14" s="10"/>
      <c r="E14" s="10"/>
    </row>
  </sheetData>
  <sheetProtection algorithmName="SHA-512" hashValue="X/tK0Tr8+DseAmYyMuBYNZdIj2OeEqvJhwcxpoeHElhbyq23TWLs2wjpmvW1QqaBCUgvLPnc823AkBKDgx7ZZA==" saltValue="lvBRUDcUw5SWVWsKhpsA7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ColWidth="9"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10"/>
      <c r="B1" s="10"/>
      <c r="C1" s="10"/>
      <c r="D1" s="10"/>
      <c r="E1" s="10"/>
    </row>
    <row r="2" spans="1:5" ht="15" customHeight="1" x14ac:dyDescent="0.25">
      <c r="A2" s="10"/>
      <c r="B2" s="10"/>
      <c r="C2" s="10"/>
      <c r="D2" s="10"/>
      <c r="E2" s="10"/>
    </row>
    <row r="3" spans="1:5" ht="15" customHeight="1" x14ac:dyDescent="0.25">
      <c r="A3" s="10"/>
      <c r="B3" s="116" t="s">
        <v>111</v>
      </c>
      <c r="C3" s="116"/>
      <c r="D3" s="116"/>
      <c r="E3" s="10"/>
    </row>
    <row r="4" spans="1:5" ht="15" customHeight="1" x14ac:dyDescent="0.25">
      <c r="A4" s="10"/>
      <c r="B4" s="116"/>
      <c r="C4" s="116"/>
      <c r="D4" s="116"/>
      <c r="E4" s="10"/>
    </row>
    <row r="5" spans="1:5" ht="15" customHeight="1" x14ac:dyDescent="0.25">
      <c r="A5" s="10"/>
      <c r="B5" s="116"/>
      <c r="C5" s="116"/>
      <c r="D5" s="116"/>
      <c r="E5" s="10"/>
    </row>
    <row r="6" spans="1:5" ht="15" customHeight="1" x14ac:dyDescent="0.25">
      <c r="A6" s="10"/>
      <c r="B6" s="10"/>
      <c r="C6" s="10"/>
      <c r="D6" s="10"/>
      <c r="E6" s="10"/>
    </row>
    <row r="7" spans="1:5" ht="15" customHeight="1" x14ac:dyDescent="0.25">
      <c r="A7" s="10"/>
      <c r="B7" s="10"/>
      <c r="C7" s="10"/>
      <c r="D7" s="10"/>
      <c r="E7" s="10"/>
    </row>
    <row r="8" spans="1:5" ht="15" customHeight="1" x14ac:dyDescent="0.25">
      <c r="A8" s="10"/>
      <c r="B8" s="122" t="s">
        <v>57</v>
      </c>
      <c r="C8" s="123"/>
      <c r="D8" s="124"/>
      <c r="E8" s="10"/>
    </row>
    <row r="9" spans="1:5" ht="26.25" x14ac:dyDescent="0.25">
      <c r="A9" s="10"/>
      <c r="B9" s="94" t="s">
        <v>112</v>
      </c>
      <c r="C9" s="95"/>
      <c r="D9" s="94" t="s">
        <v>31</v>
      </c>
      <c r="E9" s="10"/>
    </row>
    <row r="10" spans="1:5" ht="14.25" customHeight="1" x14ac:dyDescent="0.25">
      <c r="A10" s="10"/>
      <c r="B10" s="38" t="s">
        <v>113</v>
      </c>
      <c r="C10" s="23"/>
      <c r="D10" s="24" t="s">
        <v>31</v>
      </c>
      <c r="E10" s="10"/>
    </row>
    <row r="11" spans="1:5" ht="14.25" customHeight="1" x14ac:dyDescent="0.25">
      <c r="A11" s="10"/>
      <c r="B11" s="29" t="s">
        <v>58</v>
      </c>
      <c r="C11" s="30">
        <f>C10-C9</f>
        <v>0</v>
      </c>
      <c r="D11" s="31" t="s">
        <v>31</v>
      </c>
      <c r="E11" s="10"/>
    </row>
    <row r="12" spans="1:5" ht="14.25" customHeight="1" x14ac:dyDescent="0.25">
      <c r="A12" s="10"/>
      <c r="B12" s="122" t="s">
        <v>59</v>
      </c>
      <c r="C12" s="123"/>
      <c r="D12" s="124"/>
      <c r="E12" s="10"/>
    </row>
    <row r="13" spans="1:5" ht="26.25" customHeight="1" x14ac:dyDescent="0.25">
      <c r="A13" s="10"/>
      <c r="B13" s="94" t="s">
        <v>141</v>
      </c>
      <c r="C13" s="95"/>
      <c r="D13" s="94" t="s">
        <v>31</v>
      </c>
      <c r="E13" s="10"/>
    </row>
    <row r="14" spans="1:5" ht="14.25" customHeight="1" x14ac:dyDescent="0.25">
      <c r="A14" s="10"/>
      <c r="B14" s="38" t="s">
        <v>114</v>
      </c>
      <c r="C14" s="23"/>
      <c r="D14" s="24" t="s">
        <v>31</v>
      </c>
      <c r="E14" s="10"/>
    </row>
    <row r="15" spans="1:5" ht="14.25" customHeight="1" x14ac:dyDescent="0.25">
      <c r="A15" s="10"/>
      <c r="B15" s="29" t="s">
        <v>58</v>
      </c>
      <c r="C15" s="30">
        <f>C14-C13</f>
        <v>0</v>
      </c>
      <c r="D15" s="31" t="s">
        <v>31</v>
      </c>
      <c r="E15" s="10"/>
    </row>
    <row r="16" spans="1:5" ht="14.25" customHeight="1" x14ac:dyDescent="0.25">
      <c r="A16" s="10"/>
      <c r="B16" s="19" t="s">
        <v>60</v>
      </c>
      <c r="C16" s="78">
        <f>C11+C15</f>
        <v>0</v>
      </c>
      <c r="D16" s="79" t="s">
        <v>31</v>
      </c>
      <c r="E16" s="10"/>
    </row>
    <row r="17" spans="1:5" ht="15" customHeight="1" x14ac:dyDescent="0.25">
      <c r="A17" s="10"/>
      <c r="B17" s="10"/>
      <c r="C17" s="10"/>
      <c r="D17" s="10"/>
      <c r="E17" s="10"/>
    </row>
    <row r="18" spans="1:5" ht="15" customHeight="1" x14ac:dyDescent="0.25">
      <c r="A18" s="10"/>
      <c r="B18" s="10"/>
      <c r="C18" s="10"/>
      <c r="D18" s="10"/>
      <c r="E18" s="10"/>
    </row>
  </sheetData>
  <sheetProtection algorithmName="SHA-512" hashValue="WfrSkJ86+7SQnHrfFl6Tv4pgWBtUcAzOJi6m0hpUMZEbHq7HKS6teZkHBhRgIrFrV2uUSaO4ZtKW8wP8gJ4iHQ==" saltValue="mnKWnzjszYo6iyS131+2J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ColWidth="9"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10"/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0"/>
      <c r="B3" s="112" t="s">
        <v>61</v>
      </c>
      <c r="C3" s="112"/>
      <c r="D3" s="112"/>
      <c r="E3" s="112"/>
      <c r="F3" s="112"/>
      <c r="G3" s="112"/>
      <c r="H3" s="112"/>
      <c r="I3" s="10"/>
    </row>
    <row r="4" spans="1:9" ht="15" customHeight="1" x14ac:dyDescent="0.25">
      <c r="A4" s="10"/>
      <c r="B4" s="112"/>
      <c r="C4" s="112"/>
      <c r="D4" s="112"/>
      <c r="E4" s="112"/>
      <c r="F4" s="112"/>
      <c r="G4" s="112"/>
      <c r="H4" s="112"/>
      <c r="I4" s="10"/>
    </row>
    <row r="5" spans="1:9" ht="15" customHeight="1" x14ac:dyDescent="0.25">
      <c r="A5" s="10"/>
      <c r="B5" s="10"/>
      <c r="C5" s="10"/>
      <c r="D5" s="10"/>
      <c r="E5" s="10"/>
      <c r="F5" s="10"/>
      <c r="G5" s="10"/>
      <c r="H5" s="10"/>
      <c r="I5" s="10"/>
    </row>
    <row r="6" spans="1:9" ht="15" customHeight="1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9" ht="15" customHeight="1" x14ac:dyDescent="0.25">
      <c r="A7" s="10"/>
      <c r="B7" s="10"/>
      <c r="C7" s="10"/>
      <c r="D7" s="10"/>
      <c r="E7" s="10"/>
      <c r="F7" s="10"/>
      <c r="G7" s="10"/>
      <c r="H7" s="10"/>
      <c r="I7" s="10"/>
    </row>
    <row r="8" spans="1:9" ht="15" customHeight="1" x14ac:dyDescent="0.25">
      <c r="A8" s="10"/>
      <c r="B8" s="19" t="s">
        <v>62</v>
      </c>
      <c r="C8" s="20"/>
      <c r="D8" s="20"/>
      <c r="E8" s="20"/>
      <c r="F8" s="20"/>
      <c r="G8" s="20"/>
      <c r="H8" s="21"/>
      <c r="I8" s="10"/>
    </row>
    <row r="9" spans="1:9" ht="39.75" customHeight="1" x14ac:dyDescent="0.25">
      <c r="A9" s="10"/>
      <c r="B9" s="96" t="s">
        <v>63</v>
      </c>
      <c r="C9" s="131" t="s">
        <v>65</v>
      </c>
      <c r="D9" s="132"/>
      <c r="E9" s="131" t="s">
        <v>64</v>
      </c>
      <c r="F9" s="132"/>
      <c r="G9" s="131" t="s">
        <v>66</v>
      </c>
      <c r="H9" s="132"/>
      <c r="I9" s="10"/>
    </row>
    <row r="10" spans="1:9" ht="15" customHeight="1" x14ac:dyDescent="0.25">
      <c r="A10" s="10"/>
      <c r="B10" s="92" t="s">
        <v>67</v>
      </c>
      <c r="C10" s="28"/>
      <c r="D10" s="40" t="s">
        <v>31</v>
      </c>
      <c r="E10" s="27"/>
      <c r="F10" s="40" t="s">
        <v>31</v>
      </c>
      <c r="G10" s="28"/>
      <c r="H10" s="40" t="s">
        <v>31</v>
      </c>
      <c r="I10" s="10"/>
    </row>
    <row r="11" spans="1:9" ht="15" customHeight="1" x14ac:dyDescent="0.25">
      <c r="A11" s="10"/>
      <c r="B11" s="19" t="s">
        <v>69</v>
      </c>
      <c r="C11" s="78">
        <f>SUM(C10:C10)</f>
        <v>0</v>
      </c>
      <c r="D11" s="78" t="s">
        <v>68</v>
      </c>
      <c r="E11" s="78">
        <f>SUM(E10:E10)</f>
        <v>0</v>
      </c>
      <c r="F11" s="78" t="s">
        <v>68</v>
      </c>
      <c r="G11" s="78">
        <f>SUM(G10:G10)</f>
        <v>0</v>
      </c>
      <c r="H11" s="79" t="s">
        <v>31</v>
      </c>
      <c r="I11" s="10"/>
    </row>
    <row r="12" spans="1:9" ht="15" customHeight="1" x14ac:dyDescent="0.25">
      <c r="A12" s="10"/>
      <c r="B12" s="19" t="s">
        <v>115</v>
      </c>
      <c r="C12" s="78">
        <f>C11*(1+'8. Nøgletal'!C9)</f>
        <v>0</v>
      </c>
      <c r="D12" s="78" t="s">
        <v>68</v>
      </c>
      <c r="E12" s="78">
        <f>E11*(1+'8. Nøgletal'!C9)</f>
        <v>0</v>
      </c>
      <c r="F12" s="78" t="s">
        <v>68</v>
      </c>
      <c r="G12" s="78">
        <f>G11*(1+'8. Nøgletal'!C9)</f>
        <v>0</v>
      </c>
      <c r="H12" s="79" t="s">
        <v>31</v>
      </c>
      <c r="I12" s="10"/>
    </row>
    <row r="13" spans="1:9" ht="1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</row>
    <row r="14" spans="1:9" ht="1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8" customFormat="1" ht="14.25" customHeight="1" x14ac:dyDescent="0.25"/>
  </sheetData>
  <sheetProtection algorithmName="SHA-512" hashValue="T5sEtL5W8wBiiBn5eEpMvTtZdTNxVdjNSzqL4pDR1jxwk94+FvzjhO6LAsRTiECVEW+MrK/JbsotqnWkhMM2hg==" saltValue="PWjF5RQQle+HDkyRZyUt2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ColWidth="9"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10"/>
      <c r="B1" s="10"/>
      <c r="C1" s="10"/>
      <c r="D1" s="10"/>
      <c r="E1" s="10"/>
      <c r="F1" s="10"/>
      <c r="G1" s="10"/>
    </row>
    <row r="2" spans="1:7" ht="15" customHeight="1" x14ac:dyDescent="0.25">
      <c r="A2" s="10"/>
      <c r="B2" s="10"/>
      <c r="C2" s="10"/>
      <c r="D2" s="10"/>
      <c r="E2" s="10"/>
      <c r="F2" s="10"/>
      <c r="G2" s="10"/>
    </row>
    <row r="3" spans="1:7" ht="15" customHeight="1" x14ac:dyDescent="0.25">
      <c r="A3" s="10"/>
      <c r="B3" s="116" t="s">
        <v>70</v>
      </c>
      <c r="C3" s="116"/>
      <c r="D3" s="116"/>
      <c r="E3" s="116"/>
      <c r="F3" s="116"/>
      <c r="G3" s="10"/>
    </row>
    <row r="4" spans="1:7" ht="15" customHeight="1" x14ac:dyDescent="0.25">
      <c r="A4" s="10"/>
      <c r="B4" s="116"/>
      <c r="C4" s="116"/>
      <c r="D4" s="116"/>
      <c r="E4" s="116"/>
      <c r="F4" s="116"/>
      <c r="G4" s="10"/>
    </row>
    <row r="5" spans="1:7" ht="15" customHeight="1" x14ac:dyDescent="0.25">
      <c r="A5" s="10"/>
      <c r="B5" s="116"/>
      <c r="C5" s="116"/>
      <c r="D5" s="116"/>
      <c r="E5" s="116"/>
      <c r="F5" s="116"/>
      <c r="G5" s="10"/>
    </row>
    <row r="6" spans="1:7" ht="15" customHeight="1" x14ac:dyDescent="0.25">
      <c r="A6" s="10"/>
      <c r="B6" s="10"/>
      <c r="C6" s="10"/>
      <c r="D6" s="10"/>
      <c r="E6" s="10"/>
      <c r="F6" s="10"/>
      <c r="G6" s="10"/>
    </row>
    <row r="7" spans="1:7" ht="15" customHeight="1" x14ac:dyDescent="0.25">
      <c r="A7" s="10"/>
      <c r="B7" s="10"/>
      <c r="C7" s="10"/>
      <c r="D7" s="10"/>
      <c r="E7" s="10"/>
      <c r="F7" s="10"/>
      <c r="G7" s="10"/>
    </row>
    <row r="8" spans="1:7" ht="15" customHeight="1" x14ac:dyDescent="0.25">
      <c r="A8" s="10"/>
      <c r="B8" s="122" t="s">
        <v>116</v>
      </c>
      <c r="C8" s="123"/>
      <c r="D8" s="123"/>
      <c r="E8" s="123"/>
      <c r="F8" s="124"/>
      <c r="G8" s="10"/>
    </row>
    <row r="9" spans="1:7" ht="15" customHeight="1" x14ac:dyDescent="0.25">
      <c r="A9" s="10"/>
      <c r="B9" s="97" t="s">
        <v>71</v>
      </c>
      <c r="C9" s="133" t="s">
        <v>53</v>
      </c>
      <c r="D9" s="134"/>
      <c r="E9" s="133" t="s">
        <v>54</v>
      </c>
      <c r="F9" s="134"/>
      <c r="G9" s="10"/>
    </row>
    <row r="10" spans="1:7" ht="15" customHeight="1" x14ac:dyDescent="0.25">
      <c r="A10" s="10"/>
      <c r="B10" s="98" t="s">
        <v>72</v>
      </c>
      <c r="C10" s="27">
        <v>0</v>
      </c>
      <c r="D10" s="40" t="s">
        <v>31</v>
      </c>
      <c r="E10" s="27">
        <v>0</v>
      </c>
      <c r="F10" s="40" t="s">
        <v>31</v>
      </c>
      <c r="G10" s="10"/>
    </row>
    <row r="11" spans="1:7" ht="15" customHeight="1" x14ac:dyDescent="0.25">
      <c r="A11" s="10"/>
      <c r="B11" s="19" t="s">
        <v>73</v>
      </c>
      <c r="C11" s="78">
        <f>SUM(C10:C10)</f>
        <v>0</v>
      </c>
      <c r="D11" s="79" t="s">
        <v>31</v>
      </c>
      <c r="E11" s="78">
        <f>SUM(E10:E10)</f>
        <v>0</v>
      </c>
      <c r="F11" s="79" t="s">
        <v>31</v>
      </c>
      <c r="G11" s="10"/>
    </row>
    <row r="12" spans="1:7" ht="15" customHeight="1" x14ac:dyDescent="0.25">
      <c r="A12" s="10"/>
      <c r="B12" s="19" t="s">
        <v>117</v>
      </c>
      <c r="C12" s="78">
        <f>C11*(1+'8. Nøgletal'!C9)</f>
        <v>0</v>
      </c>
      <c r="D12" s="79" t="s">
        <v>31</v>
      </c>
      <c r="E12" s="78">
        <f>E11*(1+'8. Nøgletal'!C9)</f>
        <v>0</v>
      </c>
      <c r="F12" s="79" t="s">
        <v>31</v>
      </c>
      <c r="G12" s="73"/>
    </row>
    <row r="13" spans="1:7" ht="15" customHeight="1" x14ac:dyDescent="0.25">
      <c r="A13" s="10"/>
      <c r="B13" s="10"/>
      <c r="C13" s="10"/>
      <c r="D13" s="10"/>
      <c r="E13" s="10"/>
      <c r="F13" s="10"/>
      <c r="G13" s="10"/>
    </row>
    <row r="14" spans="1:7" ht="15" customHeight="1" x14ac:dyDescent="0.25">
      <c r="A14" s="10"/>
      <c r="B14" s="91"/>
      <c r="C14" s="91"/>
      <c r="D14" s="91"/>
      <c r="E14" s="91"/>
      <c r="F14" s="91"/>
      <c r="G14" s="10"/>
    </row>
  </sheetData>
  <sheetProtection algorithmName="SHA-512" hashValue="vzJ0NocEhM6mf8HD5/nyMCARx7rl/FVm6sqb3t3UBTklwjKSZBGbOXL80PCvtel+IDF0Vu6TeZEKFyYYTSepHQ==" saltValue="DG1jOzaxxP8H6XX/Obo3F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ColWidth="9"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10"/>
      <c r="B1" s="10"/>
      <c r="C1" s="10"/>
      <c r="D1" s="10"/>
      <c r="E1" s="10"/>
      <c r="F1" s="10"/>
      <c r="G1" s="10"/>
    </row>
    <row r="2" spans="1:7" ht="15" customHeight="1" x14ac:dyDescent="0.25">
      <c r="A2" s="10"/>
      <c r="B2" s="10"/>
      <c r="C2" s="10"/>
      <c r="D2" s="10"/>
      <c r="E2" s="10"/>
      <c r="F2" s="10"/>
      <c r="G2" s="10"/>
    </row>
    <row r="3" spans="1:7" ht="15" customHeight="1" x14ac:dyDescent="0.25">
      <c r="A3" s="10"/>
      <c r="B3" s="116" t="s">
        <v>74</v>
      </c>
      <c r="C3" s="116"/>
      <c r="D3" s="116"/>
      <c r="E3" s="116"/>
      <c r="F3" s="116"/>
      <c r="G3" s="10"/>
    </row>
    <row r="4" spans="1:7" ht="15" customHeight="1" x14ac:dyDescent="0.25">
      <c r="A4" s="10"/>
      <c r="B4" s="116"/>
      <c r="C4" s="116"/>
      <c r="D4" s="116"/>
      <c r="E4" s="116"/>
      <c r="F4" s="116"/>
      <c r="G4" s="10"/>
    </row>
    <row r="5" spans="1:7" ht="15" customHeight="1" x14ac:dyDescent="0.25">
      <c r="A5" s="10"/>
      <c r="B5" s="116"/>
      <c r="C5" s="116"/>
      <c r="D5" s="116"/>
      <c r="E5" s="116"/>
      <c r="F5" s="116"/>
      <c r="G5" s="10"/>
    </row>
    <row r="6" spans="1:7" ht="15" customHeight="1" x14ac:dyDescent="0.25">
      <c r="A6" s="10"/>
      <c r="B6" s="10"/>
      <c r="C6" s="10"/>
      <c r="D6" s="10"/>
      <c r="E6" s="10"/>
      <c r="F6" s="10"/>
      <c r="G6" s="10"/>
    </row>
    <row r="7" spans="1:7" ht="15" customHeight="1" x14ac:dyDescent="0.25">
      <c r="A7" s="10"/>
      <c r="B7" s="10"/>
      <c r="C7" s="10"/>
      <c r="D7" s="10"/>
      <c r="E7" s="10"/>
      <c r="F7" s="10"/>
      <c r="G7" s="10"/>
    </row>
    <row r="8" spans="1:7" ht="15" customHeight="1" x14ac:dyDescent="0.25">
      <c r="A8" s="10"/>
      <c r="B8" s="122" t="s">
        <v>26</v>
      </c>
      <c r="C8" s="123"/>
      <c r="D8" s="123"/>
      <c r="E8" s="123"/>
      <c r="F8" s="124"/>
      <c r="G8" s="10"/>
    </row>
    <row r="9" spans="1:7" ht="15" customHeight="1" x14ac:dyDescent="0.25">
      <c r="A9" s="10"/>
      <c r="B9" s="97" t="s">
        <v>75</v>
      </c>
      <c r="C9" s="99" t="s">
        <v>53</v>
      </c>
      <c r="D9" s="89"/>
      <c r="E9" s="99" t="s">
        <v>54</v>
      </c>
      <c r="F9" s="89"/>
      <c r="G9" s="10"/>
    </row>
    <row r="10" spans="1:7" ht="26.25" customHeight="1" x14ac:dyDescent="0.25">
      <c r="A10" s="10"/>
      <c r="B10" s="100" t="s">
        <v>133</v>
      </c>
      <c r="C10" s="101"/>
      <c r="D10" s="102" t="s">
        <v>31</v>
      </c>
      <c r="E10" s="101"/>
      <c r="F10" s="102" t="s">
        <v>31</v>
      </c>
      <c r="G10" s="10"/>
    </row>
    <row r="11" spans="1:7" ht="26.25" customHeight="1" x14ac:dyDescent="0.25">
      <c r="A11" s="10"/>
      <c r="B11" s="103" t="s">
        <v>134</v>
      </c>
      <c r="C11" s="104">
        <f>SUM(C10:C10)</f>
        <v>0</v>
      </c>
      <c r="D11" s="105" t="s">
        <v>31</v>
      </c>
      <c r="E11" s="104">
        <f>SUM(E10:E10)</f>
        <v>0</v>
      </c>
      <c r="F11" s="105" t="s">
        <v>31</v>
      </c>
      <c r="G11" s="10"/>
    </row>
    <row r="12" spans="1:7" ht="26.25" customHeight="1" x14ac:dyDescent="0.25">
      <c r="A12" s="10"/>
      <c r="B12" s="103" t="s">
        <v>118</v>
      </c>
      <c r="C12" s="104">
        <f>C11*(1+'8. Nøgletal'!C9)</f>
        <v>0</v>
      </c>
      <c r="D12" s="105" t="s">
        <v>31</v>
      </c>
      <c r="E12" s="104">
        <f>E11*(1+'8. Nøgletal'!C9)</f>
        <v>0</v>
      </c>
      <c r="F12" s="105" t="s">
        <v>31</v>
      </c>
      <c r="G12" s="10"/>
    </row>
    <row r="13" spans="1:7" ht="15" customHeight="1" x14ac:dyDescent="0.25">
      <c r="A13" s="10"/>
      <c r="B13" s="10"/>
      <c r="C13" s="10"/>
      <c r="D13" s="10"/>
      <c r="E13" s="10"/>
      <c r="F13" s="10"/>
      <c r="G13" s="10"/>
    </row>
    <row r="14" spans="1:7" ht="15" customHeight="1" x14ac:dyDescent="0.25">
      <c r="A14" s="10"/>
      <c r="B14" s="10"/>
      <c r="C14" s="10"/>
      <c r="D14" s="10"/>
      <c r="E14" s="10"/>
      <c r="F14" s="10"/>
      <c r="G14" s="10"/>
    </row>
  </sheetData>
  <sheetProtection algorithmName="SHA-512" hashValue="cFMMipkYHrliJHtTvaML7dw5MAT2xxKFaBczDXX6KFFNyHJ4eabBzhrGRS3vWGsKSdnMZ7bBo9uslW8NNdzhog==" saltValue="uvuH6KJK/7zuJsGZ7n+nK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ColWidth="9"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10"/>
      <c r="B1" s="10"/>
      <c r="C1" s="10"/>
      <c r="D1" s="10"/>
    </row>
    <row r="2" spans="1:4" ht="15" customHeight="1" x14ac:dyDescent="0.25">
      <c r="A2" s="10"/>
      <c r="B2" s="10"/>
      <c r="C2" s="10"/>
      <c r="D2" s="10"/>
    </row>
    <row r="3" spans="1:4" ht="15" customHeight="1" x14ac:dyDescent="0.25">
      <c r="A3" s="10"/>
      <c r="B3" s="116" t="s">
        <v>76</v>
      </c>
      <c r="C3" s="116"/>
      <c r="D3" s="10"/>
    </row>
    <row r="4" spans="1:4" ht="15" customHeight="1" x14ac:dyDescent="0.25">
      <c r="A4" s="10"/>
      <c r="B4" s="116"/>
      <c r="C4" s="116"/>
      <c r="D4" s="10"/>
    </row>
    <row r="5" spans="1:4" ht="15" customHeight="1" x14ac:dyDescent="0.25">
      <c r="A5" s="10"/>
      <c r="B5" s="116"/>
      <c r="C5" s="116"/>
      <c r="D5" s="10"/>
    </row>
    <row r="6" spans="1:4" ht="15" customHeight="1" x14ac:dyDescent="0.25">
      <c r="A6" s="10"/>
      <c r="B6" s="10"/>
      <c r="C6" s="10"/>
      <c r="D6" s="10"/>
    </row>
    <row r="7" spans="1:4" ht="15" customHeight="1" x14ac:dyDescent="0.25">
      <c r="A7" s="10"/>
      <c r="B7" s="10"/>
      <c r="C7" s="10"/>
      <c r="D7" s="10"/>
    </row>
    <row r="8" spans="1:4" ht="15" customHeight="1" x14ac:dyDescent="0.25">
      <c r="A8" s="10"/>
      <c r="B8" s="19" t="s">
        <v>37</v>
      </c>
      <c r="C8" s="21"/>
      <c r="D8" s="10"/>
    </row>
    <row r="9" spans="1:4" ht="15" customHeight="1" x14ac:dyDescent="0.25">
      <c r="A9" s="10"/>
      <c r="B9" s="106" t="s">
        <v>77</v>
      </c>
      <c r="C9" s="4">
        <v>2.8899999999999999E-2</v>
      </c>
      <c r="D9" s="17"/>
    </row>
    <row r="10" spans="1:4" ht="15" customHeight="1" x14ac:dyDescent="0.25">
      <c r="A10" s="10"/>
      <c r="B10" s="106" t="s">
        <v>119</v>
      </c>
      <c r="C10" s="4">
        <v>2.8899999999999999E-2</v>
      </c>
      <c r="D10" s="17"/>
    </row>
    <row r="11" spans="1:4" ht="15" customHeight="1" x14ac:dyDescent="0.25">
      <c r="A11" s="10"/>
      <c r="B11" s="19"/>
      <c r="C11" s="21"/>
      <c r="D11" s="10"/>
    </row>
    <row r="12" spans="1:4" ht="15" customHeight="1" x14ac:dyDescent="0.25">
      <c r="A12" s="10"/>
      <c r="B12" s="68"/>
      <c r="C12" s="10"/>
      <c r="D12" s="10"/>
    </row>
    <row r="13" spans="1:4" ht="15" customHeight="1" x14ac:dyDescent="0.25">
      <c r="A13" s="10"/>
      <c r="B13" s="19" t="s">
        <v>78</v>
      </c>
      <c r="C13" s="21"/>
      <c r="D13" s="10"/>
    </row>
    <row r="14" spans="1:4" ht="15" customHeight="1" x14ac:dyDescent="0.25">
      <c r="A14" s="10"/>
      <c r="B14" s="106" t="s">
        <v>79</v>
      </c>
      <c r="C14" s="5">
        <v>0</v>
      </c>
      <c r="D14" s="17"/>
    </row>
    <row r="15" spans="1:4" ht="15" customHeight="1" x14ac:dyDescent="0.25">
      <c r="A15" s="10"/>
      <c r="B15" s="106" t="s">
        <v>120</v>
      </c>
      <c r="C15" s="6">
        <v>0</v>
      </c>
      <c r="D15" s="17"/>
    </row>
    <row r="16" spans="1:4" ht="15" customHeight="1" x14ac:dyDescent="0.25">
      <c r="A16" s="10"/>
      <c r="B16" s="19"/>
      <c r="C16" s="21"/>
      <c r="D16" s="10"/>
    </row>
    <row r="17" spans="1:4" ht="15" customHeight="1" x14ac:dyDescent="0.25">
      <c r="A17" s="10"/>
      <c r="B17" s="68"/>
      <c r="C17" s="10"/>
      <c r="D17" s="10"/>
    </row>
    <row r="18" spans="1:4" ht="15" customHeight="1" x14ac:dyDescent="0.25">
      <c r="A18" s="10"/>
      <c r="B18" s="19" t="s">
        <v>80</v>
      </c>
      <c r="C18" s="21"/>
      <c r="D18" s="10"/>
    </row>
    <row r="19" spans="1:4" ht="15" customHeight="1" x14ac:dyDescent="0.25">
      <c r="A19" s="10"/>
      <c r="B19" s="82" t="s">
        <v>81</v>
      </c>
      <c r="C19" s="7">
        <v>0.02</v>
      </c>
      <c r="D19" s="10"/>
    </row>
    <row r="20" spans="1:4" ht="15" customHeight="1" x14ac:dyDescent="0.25">
      <c r="A20" s="10"/>
      <c r="B20" s="19"/>
      <c r="C20" s="21"/>
      <c r="D20" s="10"/>
    </row>
    <row r="21" spans="1:4" ht="15" customHeight="1" x14ac:dyDescent="0.25">
      <c r="A21" s="10"/>
      <c r="B21" s="68"/>
      <c r="C21" s="10"/>
      <c r="D21" s="10"/>
    </row>
    <row r="22" spans="1:4" ht="15" customHeight="1" x14ac:dyDescent="0.25">
      <c r="A22" s="10"/>
      <c r="B22" s="122" t="s">
        <v>35</v>
      </c>
      <c r="C22" s="124"/>
      <c r="D22" s="10"/>
    </row>
    <row r="23" spans="1:4" ht="15" customHeight="1" x14ac:dyDescent="0.25">
      <c r="A23" s="10"/>
      <c r="B23" s="38" t="s">
        <v>82</v>
      </c>
      <c r="C23" s="8">
        <v>0</v>
      </c>
      <c r="D23" s="17"/>
    </row>
    <row r="24" spans="1:4" ht="15" customHeight="1" x14ac:dyDescent="0.25">
      <c r="A24" s="10"/>
      <c r="B24" s="38" t="s">
        <v>121</v>
      </c>
      <c r="C24" s="8">
        <v>0</v>
      </c>
      <c r="D24" s="17"/>
    </row>
    <row r="25" spans="1:4" ht="15" customHeight="1" x14ac:dyDescent="0.25">
      <c r="A25" s="10"/>
      <c r="B25" s="122"/>
      <c r="C25" s="124"/>
      <c r="D25" s="10"/>
    </row>
    <row r="26" spans="1:4" ht="15" customHeight="1" x14ac:dyDescent="0.25">
      <c r="A26" s="10"/>
      <c r="B26" s="68"/>
      <c r="C26" s="10"/>
      <c r="D26" s="10"/>
    </row>
    <row r="27" spans="1:4" ht="15" customHeight="1" x14ac:dyDescent="0.25">
      <c r="A27" s="10"/>
      <c r="B27" s="10"/>
      <c r="C27" s="10"/>
      <c r="D27" s="10"/>
    </row>
  </sheetData>
  <sheetProtection algorithmName="SHA-512" hashValue="vCrSBa5C1zRh0KqL3QFWOcaTh/ZrCPpykEmCuB0XjRCJ4CrhH8O11JIQ9M2eD4cManrOaaZ8RHiqAQFtgGRN4w==" saltValue="AWOfonNjvZq55a94De9jSw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ColWidth="9"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10"/>
      <c r="B1" s="10"/>
      <c r="C1" s="10"/>
      <c r="D1" s="10"/>
      <c r="E1" s="10"/>
    </row>
    <row r="2" spans="1:5" ht="15" customHeight="1" x14ac:dyDescent="0.25">
      <c r="A2" s="10"/>
      <c r="B2" s="10"/>
      <c r="C2" s="10"/>
      <c r="D2" s="10"/>
      <c r="E2" s="10"/>
    </row>
    <row r="3" spans="1:5" ht="15" customHeight="1" x14ac:dyDescent="0.25">
      <c r="A3" s="10"/>
      <c r="B3" s="112" t="s">
        <v>29</v>
      </c>
      <c r="C3" s="112"/>
      <c r="D3" s="112"/>
      <c r="E3" s="10"/>
    </row>
    <row r="4" spans="1:5" ht="15" customHeight="1" x14ac:dyDescent="0.25">
      <c r="A4" s="10"/>
      <c r="B4" s="112"/>
      <c r="C4" s="112"/>
      <c r="D4" s="112"/>
      <c r="E4" s="10"/>
    </row>
    <row r="5" spans="1:5" ht="15" customHeight="1" x14ac:dyDescent="0.25">
      <c r="A5" s="10"/>
      <c r="B5" s="112"/>
      <c r="C5" s="112"/>
      <c r="D5" s="112"/>
      <c r="E5" s="10"/>
    </row>
    <row r="6" spans="1:5" ht="15" customHeight="1" x14ac:dyDescent="0.25">
      <c r="A6" s="10"/>
      <c r="B6" s="10"/>
      <c r="C6" s="10"/>
      <c r="D6" s="10"/>
      <c r="E6" s="10"/>
    </row>
    <row r="7" spans="1:5" ht="15" customHeight="1" x14ac:dyDescent="0.25">
      <c r="A7" s="10"/>
      <c r="B7" s="10"/>
      <c r="C7" s="10"/>
      <c r="D7" s="10"/>
      <c r="E7" s="10"/>
    </row>
    <row r="8" spans="1:5" ht="15" customHeight="1" x14ac:dyDescent="0.25">
      <c r="A8" s="10"/>
      <c r="B8" s="19" t="s">
        <v>30</v>
      </c>
      <c r="C8" s="20"/>
      <c r="D8" s="21"/>
      <c r="E8" s="10"/>
    </row>
    <row r="9" spans="1:5" ht="15" customHeight="1" x14ac:dyDescent="0.25">
      <c r="A9" s="10"/>
      <c r="B9" s="22" t="s">
        <v>8</v>
      </c>
      <c r="C9" s="23">
        <f>'3. Omk. i ØR2026'!C17</f>
        <v>188875108.86916712</v>
      </c>
      <c r="D9" s="24" t="s">
        <v>31</v>
      </c>
      <c r="E9" s="10"/>
    </row>
    <row r="10" spans="1:5" ht="15" customHeight="1" x14ac:dyDescent="0.25">
      <c r="A10" s="10"/>
      <c r="B10" s="25" t="s">
        <v>32</v>
      </c>
      <c r="C10" s="23">
        <f>'5.2. Varige tillæg'!C22+'5.2. Varige tillæg'!E22</f>
        <v>0</v>
      </c>
      <c r="D10" s="24" t="s">
        <v>31</v>
      </c>
      <c r="E10" s="10"/>
    </row>
    <row r="11" spans="1:5" ht="15" customHeight="1" x14ac:dyDescent="0.25">
      <c r="A11" s="10"/>
      <c r="B11" s="25" t="s">
        <v>33</v>
      </c>
      <c r="C11" s="26">
        <f>'5.6 Anlægsprojekter'!E12+'5.6 Anlægsprojekter'!C12</f>
        <v>0</v>
      </c>
      <c r="D11" s="24" t="s">
        <v>31</v>
      </c>
      <c r="E11" s="10"/>
    </row>
    <row r="12" spans="1:5" ht="15" customHeight="1" x14ac:dyDescent="0.25">
      <c r="A12" s="10"/>
      <c r="B12" s="25" t="s">
        <v>24</v>
      </c>
      <c r="C12" s="27">
        <f>-('6. Bortfald'!C12+'6. Bortfald'!E12)</f>
        <v>0</v>
      </c>
      <c r="D12" s="24" t="s">
        <v>31</v>
      </c>
      <c r="E12" s="10"/>
    </row>
    <row r="13" spans="1:5" ht="15" customHeight="1" x14ac:dyDescent="0.25">
      <c r="A13" s="10"/>
      <c r="B13" s="25" t="s">
        <v>34</v>
      </c>
      <c r="C13" s="27">
        <f>'7. Tilknyttet virksomhed'!C12+'7. Tilknyttet virksomhed'!E12</f>
        <v>0</v>
      </c>
      <c r="D13" s="24" t="s">
        <v>31</v>
      </c>
      <c r="E13" s="10"/>
    </row>
    <row r="14" spans="1:5" ht="15" customHeight="1" x14ac:dyDescent="0.25">
      <c r="A14" s="10"/>
      <c r="B14" s="25" t="s">
        <v>35</v>
      </c>
      <c r="C14" s="28">
        <f>-(SUM(C9:C13)*'8. Nøgletal'!C24)</f>
        <v>0</v>
      </c>
      <c r="D14" s="24" t="s">
        <v>31</v>
      </c>
      <c r="E14" s="10"/>
    </row>
    <row r="15" spans="1:5" ht="15" customHeight="1" x14ac:dyDescent="0.25">
      <c r="A15" s="10"/>
      <c r="B15" s="25" t="s">
        <v>36</v>
      </c>
      <c r="C15" s="28">
        <f>'4. Generelle eff. krav'!C20</f>
        <v>-1203489.3243249457</v>
      </c>
      <c r="D15" s="24" t="s">
        <v>31</v>
      </c>
      <c r="E15" s="10"/>
    </row>
    <row r="16" spans="1:5" ht="15" customHeight="1" x14ac:dyDescent="0.25">
      <c r="A16" s="10"/>
      <c r="B16" s="25" t="s">
        <v>37</v>
      </c>
      <c r="C16" s="27">
        <f>SUM(C9:C15)*'8. Nøgletal'!C10</f>
        <v>5423709.8048459385</v>
      </c>
      <c r="D16" s="24" t="s">
        <v>31</v>
      </c>
      <c r="E16" s="10"/>
    </row>
    <row r="17" spans="1:5" ht="15" customHeight="1" x14ac:dyDescent="0.25">
      <c r="A17" s="10"/>
      <c r="B17" s="29" t="s">
        <v>38</v>
      </c>
      <c r="C17" s="30">
        <f>SUM(C9:C16)</f>
        <v>193095329.34968811</v>
      </c>
      <c r="D17" s="31" t="s">
        <v>31</v>
      </c>
      <c r="E17" s="10"/>
    </row>
    <row r="18" spans="1:5" ht="15" customHeight="1" x14ac:dyDescent="0.25">
      <c r="A18" s="10"/>
      <c r="B18" s="32" t="s">
        <v>39</v>
      </c>
      <c r="C18" s="28">
        <f>'5.1. § 10-tillæg'!C25</f>
        <v>0</v>
      </c>
      <c r="D18" s="33" t="s">
        <v>31</v>
      </c>
      <c r="E18" s="10"/>
    </row>
    <row r="19" spans="1:5" ht="15" customHeight="1" x14ac:dyDescent="0.25">
      <c r="A19" s="10"/>
      <c r="B19" s="34" t="s">
        <v>40</v>
      </c>
      <c r="C19" s="28">
        <f>'5.4. Periodevise driftsomk.'!C12</f>
        <v>0</v>
      </c>
      <c r="D19" s="33" t="s">
        <v>31</v>
      </c>
      <c r="E19" s="10"/>
    </row>
    <row r="20" spans="1:5" ht="15" customHeight="1" x14ac:dyDescent="0.25">
      <c r="A20" s="10"/>
      <c r="B20" s="22" t="s">
        <v>22</v>
      </c>
      <c r="C20" s="28">
        <f>'5.5. Korr. af ØR2025'!C16</f>
        <v>0</v>
      </c>
      <c r="D20" s="33" t="s">
        <v>31</v>
      </c>
      <c r="E20" s="10"/>
    </row>
    <row r="21" spans="1:5" ht="15" customHeight="1" x14ac:dyDescent="0.25">
      <c r="A21" s="10"/>
      <c r="B21" s="32" t="s">
        <v>42</v>
      </c>
      <c r="C21" s="28">
        <v>-45053019</v>
      </c>
      <c r="D21" s="33" t="s">
        <v>31</v>
      </c>
      <c r="E21" s="10"/>
    </row>
    <row r="22" spans="1:5" ht="15" customHeight="1" x14ac:dyDescent="0.25">
      <c r="A22" s="10"/>
      <c r="B22" s="19" t="s">
        <v>4</v>
      </c>
      <c r="C22" s="35">
        <f>SUM(C17:C21)</f>
        <v>148042310.34968811</v>
      </c>
      <c r="D22" s="21" t="s">
        <v>31</v>
      </c>
      <c r="E22" s="10"/>
    </row>
    <row r="23" spans="1:5" ht="15" customHeight="1" x14ac:dyDescent="0.25">
      <c r="A23" s="10"/>
      <c r="B23" s="10"/>
      <c r="C23" s="10"/>
      <c r="D23" s="10"/>
      <c r="E23" s="10"/>
    </row>
    <row r="24" spans="1:5" ht="15" customHeight="1" x14ac:dyDescent="0.25">
      <c r="A24" s="10"/>
      <c r="B24" s="10"/>
      <c r="C24" s="10"/>
      <c r="D24" s="10"/>
      <c r="E24" s="10"/>
    </row>
  </sheetData>
  <sheetProtection algorithmName="SHA-512" hashValue="rE4UzNCnH9FS7Gimv9LOKr6UrCNVyjNmYs0qfjjdpGUVEmX84TB4Fys0opZQYQWPD5T3oVbkJcHK/RSvSNN6nQ==" saltValue="ld3N5SFRG77Y12h/X+fFJ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G26"/>
  <sheetViews>
    <sheetView showGridLines="0" zoomScaleNormal="100" workbookViewId="0"/>
  </sheetViews>
  <sheetFormatPr defaultColWidth="9"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  <col min="7" max="7" width="10.85546875" bestFit="1" customWidth="1"/>
  </cols>
  <sheetData>
    <row r="1" spans="1:5" ht="15" customHeight="1" x14ac:dyDescent="0.25">
      <c r="A1" s="10"/>
      <c r="B1" s="10"/>
      <c r="C1" s="10"/>
      <c r="D1" s="10"/>
      <c r="E1" s="10"/>
    </row>
    <row r="2" spans="1:5" ht="15" customHeight="1" x14ac:dyDescent="0.25">
      <c r="A2" s="10"/>
      <c r="B2" s="10"/>
      <c r="C2" s="10"/>
      <c r="D2" s="10"/>
      <c r="E2" s="10"/>
    </row>
    <row r="3" spans="1:5" ht="15" customHeight="1" x14ac:dyDescent="0.25">
      <c r="A3" s="10"/>
      <c r="B3" s="116" t="s">
        <v>83</v>
      </c>
      <c r="C3" s="116"/>
      <c r="D3" s="116"/>
      <c r="E3" s="10"/>
    </row>
    <row r="4" spans="1:5" ht="15" customHeight="1" x14ac:dyDescent="0.25">
      <c r="A4" s="10"/>
      <c r="B4" s="116"/>
      <c r="C4" s="116"/>
      <c r="D4" s="116"/>
      <c r="E4" s="10"/>
    </row>
    <row r="5" spans="1:5" ht="15" customHeight="1" x14ac:dyDescent="0.25">
      <c r="A5" s="10"/>
      <c r="B5" s="116"/>
      <c r="C5" s="116"/>
      <c r="D5" s="116"/>
      <c r="E5" s="10"/>
    </row>
    <row r="6" spans="1:5" ht="15" customHeight="1" x14ac:dyDescent="0.25">
      <c r="A6" s="10"/>
      <c r="B6" s="10"/>
      <c r="C6" s="37"/>
      <c r="D6" s="10"/>
      <c r="E6" s="10"/>
    </row>
    <row r="7" spans="1:5" ht="15" customHeight="1" x14ac:dyDescent="0.25">
      <c r="A7" s="10"/>
      <c r="B7" s="10"/>
      <c r="C7" s="37"/>
      <c r="D7" s="10"/>
      <c r="E7" s="10"/>
    </row>
    <row r="8" spans="1:5" ht="15" customHeight="1" x14ac:dyDescent="0.25">
      <c r="A8" s="10"/>
      <c r="B8" s="19" t="s">
        <v>84</v>
      </c>
      <c r="C8" s="20"/>
      <c r="D8" s="21"/>
      <c r="E8" s="10"/>
    </row>
    <row r="9" spans="1:5" ht="15" customHeight="1" x14ac:dyDescent="0.25">
      <c r="A9" s="10"/>
      <c r="B9" s="38" t="s">
        <v>128</v>
      </c>
      <c r="C9" s="39">
        <v>198007483</v>
      </c>
      <c r="D9" s="40" t="s">
        <v>31</v>
      </c>
      <c r="E9" s="10"/>
    </row>
    <row r="10" spans="1:5" ht="15" customHeight="1" x14ac:dyDescent="0.25">
      <c r="A10" s="10"/>
      <c r="B10" s="38" t="s">
        <v>130</v>
      </c>
      <c r="C10" s="39">
        <f>'3. Omk. i ØR2026'!C10</f>
        <v>0</v>
      </c>
      <c r="D10" s="40" t="s">
        <v>31</v>
      </c>
      <c r="E10" s="10"/>
    </row>
    <row r="11" spans="1:5" ht="15" customHeight="1" x14ac:dyDescent="0.25">
      <c r="A11" s="10"/>
      <c r="B11" s="38" t="s">
        <v>131</v>
      </c>
      <c r="C11" s="41">
        <f>'5.1. § 10-tillæg'!C20+'5.2. Varige tillæg'!C18+'5.2. Varige tillæg'!E18+'5.3. Engangstillæg'!C13+'5.3. Engangstillæg'!E13</f>
        <v>315245.88333449</v>
      </c>
      <c r="D11" s="40" t="s">
        <v>31</v>
      </c>
      <c r="E11" s="10"/>
    </row>
    <row r="12" spans="1:5" ht="15" customHeight="1" x14ac:dyDescent="0.25">
      <c r="A12" s="10"/>
      <c r="B12" s="29" t="s">
        <v>129</v>
      </c>
      <c r="C12" s="30">
        <f>C9+C10+C11</f>
        <v>198322728.88333449</v>
      </c>
      <c r="D12" s="31" t="s">
        <v>31</v>
      </c>
      <c r="E12" s="10"/>
    </row>
    <row r="13" spans="1:5" ht="15" customHeight="1" x14ac:dyDescent="0.25">
      <c r="A13" s="10"/>
      <c r="B13" s="38" t="s">
        <v>85</v>
      </c>
      <c r="C13" s="39">
        <v>166862263.46000001</v>
      </c>
      <c r="D13" s="40" t="s">
        <v>31</v>
      </c>
      <c r="E13" s="10"/>
    </row>
    <row r="14" spans="1:5" ht="15" customHeight="1" x14ac:dyDescent="0.25">
      <c r="A14" s="10"/>
      <c r="B14" s="42" t="s">
        <v>43</v>
      </c>
      <c r="C14" s="39">
        <v>0</v>
      </c>
      <c r="D14" s="40" t="s">
        <v>31</v>
      </c>
      <c r="E14" s="10"/>
    </row>
    <row r="15" spans="1:5" ht="15" customHeight="1" x14ac:dyDescent="0.25">
      <c r="A15" s="10"/>
      <c r="B15" s="19" t="s">
        <v>132</v>
      </c>
      <c r="C15" s="35">
        <f>C12-C13</f>
        <v>31460465.423334479</v>
      </c>
      <c r="D15" s="21" t="s">
        <v>31</v>
      </c>
      <c r="E15" s="10"/>
    </row>
    <row r="16" spans="1:5" ht="15" customHeight="1" x14ac:dyDescent="0.25">
      <c r="A16" s="10"/>
      <c r="B16" s="10"/>
      <c r="C16" s="10"/>
      <c r="D16" s="10"/>
      <c r="E16" s="10"/>
    </row>
    <row r="17" spans="1:7" ht="15" customHeight="1" x14ac:dyDescent="0.25">
      <c r="A17" s="10"/>
      <c r="B17" s="19" t="s">
        <v>86</v>
      </c>
      <c r="C17" s="20"/>
      <c r="D17" s="21"/>
      <c r="E17" s="10"/>
    </row>
    <row r="18" spans="1:7" ht="15" customHeight="1" x14ac:dyDescent="0.25">
      <c r="A18" s="10"/>
      <c r="B18" s="38" t="s">
        <v>127</v>
      </c>
      <c r="C18" s="39">
        <v>15651726</v>
      </c>
      <c r="D18" s="40" t="s">
        <v>31</v>
      </c>
      <c r="E18" s="10"/>
    </row>
    <row r="19" spans="1:7" ht="15" customHeight="1" x14ac:dyDescent="0.25">
      <c r="A19" s="10"/>
      <c r="B19" s="19" t="s">
        <v>142</v>
      </c>
      <c r="C19" s="35">
        <f>C15+C18</f>
        <v>47112191.423334479</v>
      </c>
      <c r="D19" s="21" t="s">
        <v>31</v>
      </c>
      <c r="E19" s="10"/>
    </row>
    <row r="20" spans="1:7" ht="28.5" customHeight="1" x14ac:dyDescent="0.25">
      <c r="A20" s="10"/>
      <c r="B20" s="117" t="s">
        <v>143</v>
      </c>
      <c r="C20" s="118"/>
      <c r="D20" s="119"/>
      <c r="E20" s="10"/>
    </row>
    <row r="21" spans="1:7" ht="15" customHeight="1" x14ac:dyDescent="0.25">
      <c r="A21" s="10"/>
      <c r="B21" s="10"/>
      <c r="C21" s="37"/>
      <c r="D21" s="10"/>
      <c r="E21" s="10"/>
    </row>
    <row r="22" spans="1:7" ht="15" customHeight="1" x14ac:dyDescent="0.25">
      <c r="A22" s="10"/>
      <c r="B22" s="19" t="s">
        <v>144</v>
      </c>
      <c r="C22" s="20"/>
      <c r="D22" s="21"/>
      <c r="E22" s="10"/>
    </row>
    <row r="23" spans="1:7" ht="26.25" x14ac:dyDescent="0.25">
      <c r="A23" s="10"/>
      <c r="B23" s="43" t="s">
        <v>145</v>
      </c>
      <c r="C23" s="44">
        <f>100*15651726/(182657206+549762)</f>
        <v>8.5431936191422579</v>
      </c>
      <c r="D23" s="40" t="s">
        <v>146</v>
      </c>
      <c r="E23" s="10"/>
      <c r="G23" s="45"/>
    </row>
    <row r="24" spans="1:7" ht="26.25" x14ac:dyDescent="0.25">
      <c r="A24" s="10"/>
      <c r="B24" s="43" t="s">
        <v>147</v>
      </c>
      <c r="C24" s="44">
        <f>C19/C12*100</f>
        <v>23.755316240655773</v>
      </c>
      <c r="D24" s="40" t="s">
        <v>146</v>
      </c>
      <c r="E24" s="10"/>
      <c r="G24" s="45"/>
    </row>
    <row r="25" spans="1:7" ht="56.25" customHeight="1" x14ac:dyDescent="0.25">
      <c r="A25" s="10"/>
      <c r="B25" s="113" t="s">
        <v>148</v>
      </c>
      <c r="C25" s="114"/>
      <c r="D25" s="115"/>
      <c r="E25" s="10"/>
      <c r="G25" s="9"/>
    </row>
    <row r="26" spans="1:7" ht="15" customHeight="1" x14ac:dyDescent="0.25">
      <c r="A26" s="10"/>
      <c r="B26" s="10"/>
      <c r="C26" s="37"/>
      <c r="D26" s="10"/>
      <c r="E26" s="10"/>
    </row>
  </sheetData>
  <sheetProtection algorithmName="SHA-512" hashValue="vfjHQiO6Rn6lm1NH0B5GqOPTk17hJYehKRCbavfnOveJRcKG7SNgUYVIIfHA4sXRV4UgNP1JRlalJg573h+15w==" saltValue="95GZKf3Otmdsi5BCq9Dh7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ColWidth="9"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6"/>
      <c r="B1" s="46"/>
      <c r="C1" s="46"/>
      <c r="D1" s="46"/>
      <c r="E1" s="46"/>
    </row>
    <row r="2" spans="1:5" ht="15" customHeight="1" x14ac:dyDescent="0.25">
      <c r="A2" s="46"/>
      <c r="B2" s="46"/>
      <c r="C2" s="46"/>
      <c r="D2" s="46"/>
      <c r="E2" s="46"/>
    </row>
    <row r="3" spans="1:5" ht="24.95" customHeight="1" x14ac:dyDescent="0.25">
      <c r="A3" s="46"/>
      <c r="B3" s="120" t="s">
        <v>87</v>
      </c>
      <c r="C3" s="120"/>
      <c r="D3" s="120"/>
      <c r="E3" s="46"/>
    </row>
    <row r="4" spans="1:5" ht="15" customHeight="1" x14ac:dyDescent="0.25">
      <c r="A4" s="46"/>
      <c r="B4" s="120"/>
      <c r="C4" s="120"/>
      <c r="D4" s="120"/>
      <c r="E4" s="46"/>
    </row>
    <row r="5" spans="1:5" ht="15" customHeight="1" x14ac:dyDescent="0.25">
      <c r="A5" s="46"/>
      <c r="B5" s="120"/>
      <c r="C5" s="120"/>
      <c r="D5" s="120"/>
      <c r="E5" s="46"/>
    </row>
    <row r="6" spans="1:5" ht="15" customHeight="1" x14ac:dyDescent="0.25">
      <c r="A6" s="46"/>
      <c r="B6" s="46"/>
      <c r="C6" s="46"/>
      <c r="D6" s="46"/>
      <c r="E6" s="46"/>
    </row>
    <row r="7" spans="1:5" ht="15" customHeight="1" x14ac:dyDescent="0.25">
      <c r="A7" s="46"/>
      <c r="B7" s="46"/>
      <c r="C7" s="46"/>
      <c r="D7" s="46"/>
      <c r="E7" s="46"/>
    </row>
    <row r="8" spans="1:5" ht="15" customHeight="1" x14ac:dyDescent="0.25">
      <c r="A8" s="46"/>
      <c r="B8" s="47" t="s">
        <v>135</v>
      </c>
      <c r="C8" s="48"/>
      <c r="D8" s="49"/>
      <c r="E8" s="46"/>
    </row>
    <row r="9" spans="1:5" ht="15" customHeight="1" x14ac:dyDescent="0.25">
      <c r="A9" s="46"/>
      <c r="B9" s="50" t="s">
        <v>122</v>
      </c>
      <c r="C9" s="51">
        <v>184763494.21723291</v>
      </c>
      <c r="D9" s="52" t="s">
        <v>31</v>
      </c>
      <c r="E9" s="46"/>
    </row>
    <row r="10" spans="1:5" ht="15" customHeight="1" x14ac:dyDescent="0.25">
      <c r="A10" s="46"/>
      <c r="B10" s="53" t="s">
        <v>32</v>
      </c>
      <c r="C10" s="51">
        <v>0</v>
      </c>
      <c r="D10" s="52" t="s">
        <v>31</v>
      </c>
      <c r="E10" s="46"/>
    </row>
    <row r="11" spans="1:5" ht="15" customHeight="1" x14ac:dyDescent="0.25">
      <c r="A11" s="46"/>
      <c r="B11" s="53" t="s">
        <v>62</v>
      </c>
      <c r="C11" s="54">
        <v>0</v>
      </c>
      <c r="D11" s="52" t="s">
        <v>31</v>
      </c>
      <c r="E11" s="46"/>
    </row>
    <row r="12" spans="1:5" ht="15" customHeight="1" x14ac:dyDescent="0.25">
      <c r="A12" s="46"/>
      <c r="B12" s="53" t="s">
        <v>24</v>
      </c>
      <c r="C12" s="55">
        <v>0</v>
      </c>
      <c r="D12" s="52" t="s">
        <v>31</v>
      </c>
      <c r="E12" s="46"/>
    </row>
    <row r="13" spans="1:5" ht="15" customHeight="1" x14ac:dyDescent="0.25">
      <c r="A13" s="46"/>
      <c r="B13" s="53" t="s">
        <v>34</v>
      </c>
      <c r="C13" s="55">
        <v>0</v>
      </c>
      <c r="D13" s="52" t="s">
        <v>31</v>
      </c>
      <c r="E13" s="46"/>
    </row>
    <row r="14" spans="1:5" ht="15" customHeight="1" x14ac:dyDescent="0.25">
      <c r="A14" s="46"/>
      <c r="B14" s="53" t="s">
        <v>35</v>
      </c>
      <c r="C14" s="56">
        <v>0</v>
      </c>
      <c r="D14" s="52" t="s">
        <v>31</v>
      </c>
      <c r="E14" s="46"/>
    </row>
    <row r="15" spans="1:5" ht="15" customHeight="1" x14ac:dyDescent="0.25">
      <c r="A15" s="46"/>
      <c r="B15" s="53" t="s">
        <v>36</v>
      </c>
      <c r="C15" s="56">
        <v>-1193556.546742951</v>
      </c>
      <c r="D15" s="52" t="s">
        <v>31</v>
      </c>
      <c r="E15" s="46"/>
    </row>
    <row r="16" spans="1:5" ht="15" customHeight="1" x14ac:dyDescent="0.25">
      <c r="A16" s="46"/>
      <c r="B16" s="53" t="s">
        <v>37</v>
      </c>
      <c r="C16" s="55">
        <v>5305171.1986771598</v>
      </c>
      <c r="D16" s="52" t="s">
        <v>31</v>
      </c>
      <c r="E16" s="46"/>
    </row>
    <row r="17" spans="1:5" ht="15" customHeight="1" x14ac:dyDescent="0.25">
      <c r="A17" s="46"/>
      <c r="B17" s="57" t="s">
        <v>38</v>
      </c>
      <c r="C17" s="58">
        <v>188875108.86916712</v>
      </c>
      <c r="D17" s="59" t="s">
        <v>31</v>
      </c>
      <c r="E17" s="46"/>
    </row>
    <row r="18" spans="1:5" ht="15" customHeight="1" x14ac:dyDescent="0.25">
      <c r="A18" s="46"/>
      <c r="B18" s="60" t="s">
        <v>123</v>
      </c>
      <c r="C18" s="56">
        <v>0</v>
      </c>
      <c r="D18" s="61" t="s">
        <v>31</v>
      </c>
      <c r="E18" s="46"/>
    </row>
    <row r="19" spans="1:5" ht="27" customHeight="1" x14ac:dyDescent="0.25">
      <c r="A19" s="46"/>
      <c r="B19" s="62" t="s">
        <v>40</v>
      </c>
      <c r="C19" s="56">
        <v>0</v>
      </c>
      <c r="D19" s="61" t="s">
        <v>31</v>
      </c>
      <c r="E19" s="46"/>
    </row>
    <row r="20" spans="1:5" ht="15" customHeight="1" x14ac:dyDescent="0.25">
      <c r="A20" s="46"/>
      <c r="B20" s="63" t="s">
        <v>41</v>
      </c>
      <c r="C20" s="64">
        <v>0</v>
      </c>
      <c r="D20" s="65" t="s">
        <v>31</v>
      </c>
      <c r="E20" s="46"/>
    </row>
    <row r="21" spans="1:5" ht="15" customHeight="1" x14ac:dyDescent="0.25">
      <c r="A21" s="46"/>
      <c r="B21" s="50" t="s">
        <v>124</v>
      </c>
      <c r="C21" s="56">
        <v>0</v>
      </c>
      <c r="D21" s="61" t="s">
        <v>31</v>
      </c>
      <c r="E21" s="46"/>
    </row>
    <row r="22" spans="1:5" ht="15" customHeight="1" x14ac:dyDescent="0.25">
      <c r="A22" s="46"/>
      <c r="B22" s="60" t="s">
        <v>42</v>
      </c>
      <c r="C22" s="56">
        <v>0</v>
      </c>
      <c r="D22" s="61" t="s">
        <v>31</v>
      </c>
      <c r="E22" s="46"/>
    </row>
    <row r="23" spans="1:5" ht="15" customHeight="1" x14ac:dyDescent="0.25">
      <c r="A23" s="46"/>
      <c r="B23" s="47" t="s">
        <v>136</v>
      </c>
      <c r="C23" s="66">
        <v>188875108.86916712</v>
      </c>
      <c r="D23" s="49" t="s">
        <v>31</v>
      </c>
      <c r="E23" s="46"/>
    </row>
    <row r="24" spans="1:5" ht="30" customHeight="1" x14ac:dyDescent="0.25">
      <c r="A24" s="46"/>
      <c r="B24" s="121" t="s">
        <v>137</v>
      </c>
      <c r="C24" s="121"/>
      <c r="D24" s="121"/>
      <c r="E24" s="46"/>
    </row>
    <row r="25" spans="1:5" ht="15" customHeight="1" x14ac:dyDescent="0.25">
      <c r="A25" s="46"/>
      <c r="B25" s="46"/>
      <c r="C25" s="46"/>
      <c r="D25" s="46"/>
      <c r="E25" s="46"/>
    </row>
    <row r="26" spans="1:5" ht="15" customHeight="1" x14ac:dyDescent="0.25"/>
  </sheetData>
  <sheetProtection algorithmName="SHA-512" hashValue="kVBPQQjoDTOgb1UdVAr/6Smc9VchSC4x9aBtX1IuIILxrNtZtqslACg3K/Po8yD6BO9gJAtZdC3kLUe0tgwMrA==" saltValue="MPlETXSB6lvF8S8EuBBHjQ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ColWidth="9"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10"/>
      <c r="B1" s="67"/>
      <c r="C1" s="67"/>
      <c r="D1" s="67"/>
      <c r="E1" s="10"/>
    </row>
    <row r="2" spans="1:5" ht="15" customHeight="1" x14ac:dyDescent="0.25">
      <c r="A2" s="10"/>
      <c r="B2" s="67"/>
      <c r="C2" s="67"/>
      <c r="D2" s="67"/>
      <c r="E2" s="10"/>
    </row>
    <row r="3" spans="1:5" ht="15" customHeight="1" x14ac:dyDescent="0.25">
      <c r="A3" s="10"/>
      <c r="B3" s="116" t="s">
        <v>45</v>
      </c>
      <c r="C3" s="116"/>
      <c r="D3" s="116"/>
      <c r="E3" s="10"/>
    </row>
    <row r="4" spans="1:5" ht="15" customHeight="1" x14ac:dyDescent="0.25">
      <c r="A4" s="10"/>
      <c r="B4" s="116"/>
      <c r="C4" s="116"/>
      <c r="D4" s="116"/>
      <c r="E4" s="10"/>
    </row>
    <row r="5" spans="1:5" ht="15" customHeight="1" x14ac:dyDescent="0.25">
      <c r="A5" s="10"/>
      <c r="B5" s="116"/>
      <c r="C5" s="116"/>
      <c r="D5" s="116"/>
      <c r="E5" s="10"/>
    </row>
    <row r="6" spans="1:5" ht="15" customHeight="1" x14ac:dyDescent="0.25">
      <c r="A6" s="10"/>
      <c r="B6" s="36"/>
      <c r="C6" s="36"/>
      <c r="D6" s="36"/>
      <c r="E6" s="10"/>
    </row>
    <row r="7" spans="1:5" ht="15" customHeight="1" x14ac:dyDescent="0.25">
      <c r="A7" s="10"/>
      <c r="B7" s="68"/>
      <c r="C7" s="10"/>
      <c r="D7" s="10"/>
      <c r="E7" s="10"/>
    </row>
    <row r="8" spans="1:5" ht="14.25" customHeight="1" x14ac:dyDescent="0.25">
      <c r="A8" s="10"/>
      <c r="B8" s="122" t="s">
        <v>88</v>
      </c>
      <c r="C8" s="123"/>
      <c r="D8" s="124"/>
      <c r="E8" s="10"/>
    </row>
    <row r="9" spans="1:5" ht="15" customHeight="1" x14ac:dyDescent="0.25">
      <c r="A9" s="10"/>
      <c r="B9" s="43" t="s">
        <v>89</v>
      </c>
      <c r="C9" s="2">
        <v>61402516.547191106</v>
      </c>
      <c r="D9" s="40" t="s">
        <v>31</v>
      </c>
      <c r="E9" s="10"/>
    </row>
    <row r="10" spans="1:5" ht="15" customHeight="1" x14ac:dyDescent="0.25">
      <c r="A10" s="10"/>
      <c r="B10" s="69" t="s">
        <v>90</v>
      </c>
      <c r="C10" s="3">
        <f>-'8. Nøgletal'!C19*C9</f>
        <v>-1228050.3309438222</v>
      </c>
      <c r="D10" s="40" t="s">
        <v>31</v>
      </c>
      <c r="E10" s="10"/>
    </row>
    <row r="11" spans="1:5" ht="15" customHeight="1" x14ac:dyDescent="0.25">
      <c r="A11" s="10"/>
      <c r="B11" s="69" t="s">
        <v>91</v>
      </c>
      <c r="C11" s="2">
        <f>('5.2. Varige tillæg'!C18)*(1+'8. Nøgletal'!C9)*(1-'8. Nøgletal'!C19)+'5.6 Anlægsprojekter'!C12-'6. Bortfald'!C12+'7. Tilknyttet virksomhed'!C12</f>
        <v>0</v>
      </c>
      <c r="D11" s="40" t="s">
        <v>31</v>
      </c>
      <c r="E11" s="10"/>
    </row>
    <row r="12" spans="1:5" ht="15" customHeight="1" x14ac:dyDescent="0.25">
      <c r="A12" s="10"/>
      <c r="B12" s="43" t="s">
        <v>92</v>
      </c>
      <c r="C12" s="2">
        <f>SUM(C9:C11)</f>
        <v>60174466.216247283</v>
      </c>
      <c r="D12" s="40" t="s">
        <v>31</v>
      </c>
      <c r="E12" s="10"/>
    </row>
    <row r="13" spans="1:5" ht="15" customHeight="1" x14ac:dyDescent="0.25">
      <c r="A13" s="10"/>
      <c r="B13" s="70" t="s">
        <v>93</v>
      </c>
      <c r="C13" s="71">
        <f>-C12*'8. Nøgletal'!C19</f>
        <v>-1203489.3243249457</v>
      </c>
      <c r="D13" s="72" t="s">
        <v>31</v>
      </c>
      <c r="E13" s="73"/>
    </row>
    <row r="14" spans="1:5" ht="15" customHeight="1" x14ac:dyDescent="0.25">
      <c r="A14" s="10"/>
      <c r="B14" s="122" t="s">
        <v>94</v>
      </c>
      <c r="C14" s="123"/>
      <c r="D14" s="124"/>
      <c r="E14" s="10"/>
    </row>
    <row r="15" spans="1:5" ht="15" customHeight="1" x14ac:dyDescent="0.25">
      <c r="A15" s="10"/>
      <c r="B15" s="38" t="s">
        <v>46</v>
      </c>
      <c r="C15" s="3">
        <v>133941545.9003529</v>
      </c>
      <c r="D15" s="40" t="s">
        <v>31</v>
      </c>
      <c r="E15" s="10"/>
    </row>
    <row r="16" spans="1:5" ht="15" customHeight="1" x14ac:dyDescent="0.25">
      <c r="A16" s="10"/>
      <c r="B16" s="69" t="s">
        <v>90</v>
      </c>
      <c r="C16" s="3">
        <f>'8. Nøgletal'!C14*SUM('4. Generelle eff. krav'!C15:C15)</f>
        <v>0</v>
      </c>
      <c r="D16" s="40" t="s">
        <v>31</v>
      </c>
      <c r="E16" s="10"/>
    </row>
    <row r="17" spans="1:5" ht="15" customHeight="1" x14ac:dyDescent="0.25">
      <c r="A17" s="10"/>
      <c r="B17" s="69" t="s">
        <v>95</v>
      </c>
      <c r="C17" s="2">
        <f>('5.2. Varige tillæg'!E18)*(1+'8. Nøgletal'!C9)*(1-'8. Nøgletal'!C14)+'5.6 Anlægsprojekter'!E12-'6. Bortfald'!E12+'7. Tilknyttet virksomhed'!E12</f>
        <v>0</v>
      </c>
      <c r="D17" s="40" t="s">
        <v>31</v>
      </c>
      <c r="E17" s="10"/>
    </row>
    <row r="18" spans="1:5" ht="15" customHeight="1" x14ac:dyDescent="0.25">
      <c r="A18" s="10"/>
      <c r="B18" s="43" t="s">
        <v>96</v>
      </c>
      <c r="C18" s="2">
        <f>SUM(C15:C17)</f>
        <v>133941545.9003529</v>
      </c>
      <c r="D18" s="40" t="s">
        <v>31</v>
      </c>
      <c r="E18" s="10"/>
    </row>
    <row r="19" spans="1:5" ht="15" customHeight="1" x14ac:dyDescent="0.25">
      <c r="A19" s="10"/>
      <c r="B19" s="70" t="s">
        <v>97</v>
      </c>
      <c r="C19" s="71">
        <f>-C18*'8. Nøgletal'!C15</f>
        <v>0</v>
      </c>
      <c r="D19" s="72" t="s">
        <v>31</v>
      </c>
      <c r="E19" s="10"/>
    </row>
    <row r="20" spans="1:5" ht="15" customHeight="1" x14ac:dyDescent="0.25">
      <c r="A20" s="10"/>
      <c r="B20" s="19" t="s">
        <v>98</v>
      </c>
      <c r="C20" s="35">
        <f>C13+C19</f>
        <v>-1203489.3243249457</v>
      </c>
      <c r="D20" s="21" t="s">
        <v>31</v>
      </c>
      <c r="E20" s="10"/>
    </row>
    <row r="21" spans="1:5" ht="39.950000000000003" customHeight="1" x14ac:dyDescent="0.25">
      <c r="A21" s="10"/>
      <c r="B21" s="125" t="s">
        <v>125</v>
      </c>
      <c r="C21" s="126"/>
      <c r="D21" s="127"/>
      <c r="E21" s="73"/>
    </row>
    <row r="22" spans="1:5" ht="15" customHeight="1" x14ac:dyDescent="0.25">
      <c r="A22" s="10"/>
      <c r="B22" s="10"/>
      <c r="C22" s="10"/>
      <c r="D22" s="10"/>
      <c r="E22" s="10"/>
    </row>
    <row r="23" spans="1:5" ht="15" customHeight="1" x14ac:dyDescent="0.25">
      <c r="A23" s="10"/>
      <c r="B23" s="10"/>
      <c r="C23" s="10"/>
      <c r="D23" s="10"/>
      <c r="E23" s="10"/>
    </row>
  </sheetData>
  <sheetProtection algorithmName="SHA-512" hashValue="4xrVqB9FA16ZeP0qlGwPRrNte9C7Kq56AZEnbT53lykPjYd2Rm5QrusV/xjcNR0HhKdutbp3hAd49qNgHZBB4g==" saltValue="4Opodn6razhdJn9cU0gVGA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ColWidth="9"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10"/>
      <c r="B1" s="10"/>
      <c r="C1" s="10"/>
      <c r="D1" s="10"/>
      <c r="E1" s="10"/>
    </row>
    <row r="2" spans="1:5" ht="15" customHeight="1" x14ac:dyDescent="0.25">
      <c r="A2" s="10"/>
      <c r="B2" s="10"/>
      <c r="C2" s="10"/>
      <c r="D2" s="10"/>
      <c r="E2" s="10"/>
    </row>
    <row r="3" spans="1:5" ht="15" customHeight="1" x14ac:dyDescent="0.25">
      <c r="A3" s="10"/>
      <c r="B3" s="112" t="s">
        <v>47</v>
      </c>
      <c r="C3" s="112"/>
      <c r="D3" s="112"/>
      <c r="E3" s="10"/>
    </row>
    <row r="4" spans="1:5" ht="15" customHeight="1" x14ac:dyDescent="0.25">
      <c r="A4" s="10"/>
      <c r="B4" s="112"/>
      <c r="C4" s="112"/>
      <c r="D4" s="112"/>
      <c r="E4" s="10"/>
    </row>
    <row r="5" spans="1:5" ht="15" customHeight="1" x14ac:dyDescent="0.25">
      <c r="A5" s="10"/>
      <c r="B5" s="112"/>
      <c r="C5" s="112"/>
      <c r="D5" s="112"/>
      <c r="E5" s="10"/>
    </row>
    <row r="6" spans="1:5" ht="15" customHeight="1" x14ac:dyDescent="0.25">
      <c r="A6" s="10"/>
      <c r="B6" s="10"/>
      <c r="C6" s="10"/>
      <c r="D6" s="10"/>
      <c r="E6" s="10"/>
    </row>
    <row r="7" spans="1:5" ht="15" customHeight="1" x14ac:dyDescent="0.25">
      <c r="A7" s="10"/>
      <c r="B7" s="10"/>
      <c r="C7" s="10"/>
      <c r="D7" s="10"/>
      <c r="E7" s="10"/>
    </row>
    <row r="8" spans="1:5" ht="27.75" customHeight="1" x14ac:dyDescent="0.25">
      <c r="A8" s="10"/>
      <c r="B8" s="128" t="s">
        <v>99</v>
      </c>
      <c r="C8" s="129"/>
      <c r="D8" s="130"/>
      <c r="E8" s="10"/>
    </row>
    <row r="9" spans="1:5" ht="15" customHeight="1" x14ac:dyDescent="0.25">
      <c r="A9" s="10"/>
      <c r="B9" s="75" t="s">
        <v>138</v>
      </c>
      <c r="C9" s="27">
        <f>'5.1.a. § 10-tillæg'!E9</f>
        <v>0</v>
      </c>
      <c r="D9" s="40" t="s">
        <v>31</v>
      </c>
      <c r="E9" s="10"/>
    </row>
    <row r="10" spans="1:5" ht="15" customHeight="1" x14ac:dyDescent="0.25">
      <c r="A10" s="10"/>
      <c r="B10" s="75" t="s">
        <v>139</v>
      </c>
      <c r="C10" s="27">
        <f>'5.1.a. § 10-tillæg'!E10</f>
        <v>4353.8833344900049</v>
      </c>
      <c r="D10" s="40" t="s">
        <v>31</v>
      </c>
      <c r="E10" s="10"/>
    </row>
    <row r="11" spans="1:5" ht="15" customHeight="1" x14ac:dyDescent="0.25">
      <c r="A11" s="10"/>
      <c r="B11" s="75" t="s">
        <v>140</v>
      </c>
      <c r="C11" s="27">
        <f>'5.1.a. § 10-tillæg'!E11</f>
        <v>0</v>
      </c>
      <c r="D11" s="40" t="s">
        <v>31</v>
      </c>
      <c r="E11" s="10"/>
    </row>
    <row r="12" spans="1:5" ht="15" customHeight="1" x14ac:dyDescent="0.25">
      <c r="A12" s="10"/>
      <c r="B12" s="75" t="s">
        <v>149</v>
      </c>
      <c r="C12" s="76">
        <v>18274</v>
      </c>
      <c r="D12" s="40" t="s">
        <v>31</v>
      </c>
      <c r="E12" s="10"/>
    </row>
    <row r="13" spans="1:5" ht="15" customHeight="1" x14ac:dyDescent="0.25">
      <c r="A13" s="10"/>
      <c r="B13" s="77" t="s">
        <v>150</v>
      </c>
      <c r="C13" s="76">
        <v>292618</v>
      </c>
      <c r="D13" s="40" t="s">
        <v>31</v>
      </c>
      <c r="E13" s="10"/>
    </row>
    <row r="14" spans="1:5" ht="15" customHeight="1" x14ac:dyDescent="0.25">
      <c r="A14" s="10"/>
      <c r="B14" s="77"/>
      <c r="C14" s="76"/>
      <c r="D14" s="40" t="s">
        <v>31</v>
      </c>
      <c r="E14" s="10"/>
    </row>
    <row r="15" spans="1:5" ht="15" customHeight="1" x14ac:dyDescent="0.25">
      <c r="A15" s="10"/>
      <c r="B15" s="77"/>
      <c r="C15" s="76"/>
      <c r="D15" s="40" t="s">
        <v>31</v>
      </c>
      <c r="E15" s="10"/>
    </row>
    <row r="16" spans="1:5" ht="15" customHeight="1" x14ac:dyDescent="0.25">
      <c r="A16" s="10"/>
      <c r="B16" s="77"/>
      <c r="C16" s="76"/>
      <c r="D16" s="40" t="s">
        <v>31</v>
      </c>
      <c r="E16" s="10"/>
    </row>
    <row r="17" spans="1:5" ht="15" customHeight="1" x14ac:dyDescent="0.25">
      <c r="A17" s="10"/>
      <c r="B17" s="77"/>
      <c r="C17" s="76"/>
      <c r="D17" s="40" t="s">
        <v>31</v>
      </c>
      <c r="E17" s="10"/>
    </row>
    <row r="18" spans="1:5" ht="15" customHeight="1" x14ac:dyDescent="0.25">
      <c r="A18" s="10"/>
      <c r="B18" s="77"/>
      <c r="C18" s="76"/>
      <c r="D18" s="40" t="s">
        <v>31</v>
      </c>
      <c r="E18" s="10"/>
    </row>
    <row r="19" spans="1:5" ht="15" customHeight="1" x14ac:dyDescent="0.25">
      <c r="A19" s="10"/>
      <c r="B19" s="77"/>
      <c r="C19" s="76"/>
      <c r="D19" s="40" t="s">
        <v>31</v>
      </c>
      <c r="E19" s="10"/>
    </row>
    <row r="20" spans="1:5" ht="15" customHeight="1" x14ac:dyDescent="0.25">
      <c r="A20" s="10"/>
      <c r="B20" s="19" t="s">
        <v>48</v>
      </c>
      <c r="C20" s="78">
        <f>SUM(C9:C19)</f>
        <v>315245.88333449</v>
      </c>
      <c r="D20" s="79" t="s">
        <v>31</v>
      </c>
      <c r="E20" s="10"/>
    </row>
    <row r="21" spans="1:5" ht="15" customHeight="1" x14ac:dyDescent="0.25">
      <c r="A21" s="10"/>
      <c r="B21" s="80"/>
      <c r="C21" s="81"/>
      <c r="D21" s="81"/>
      <c r="E21" s="10"/>
    </row>
    <row r="22" spans="1:5" ht="15" customHeight="1" x14ac:dyDescent="0.25">
      <c r="A22" s="10"/>
      <c r="B22" s="122" t="s">
        <v>39</v>
      </c>
      <c r="C22" s="123"/>
      <c r="D22" s="124"/>
      <c r="E22" s="10"/>
    </row>
    <row r="23" spans="1:5" ht="15" customHeight="1" x14ac:dyDescent="0.25">
      <c r="A23" s="10"/>
      <c r="B23" s="82" t="s">
        <v>49</v>
      </c>
      <c r="C23" s="27">
        <v>0</v>
      </c>
      <c r="D23" s="40" t="s">
        <v>31</v>
      </c>
      <c r="E23" s="10"/>
    </row>
    <row r="24" spans="1:5" ht="15" customHeight="1" x14ac:dyDescent="0.25">
      <c r="A24" s="10"/>
      <c r="B24" s="82" t="s">
        <v>50</v>
      </c>
      <c r="C24" s="27">
        <v>0</v>
      </c>
      <c r="D24" s="40" t="s">
        <v>31</v>
      </c>
      <c r="E24" s="10"/>
    </row>
    <row r="25" spans="1:5" ht="15" customHeight="1" x14ac:dyDescent="0.25">
      <c r="A25" s="10"/>
      <c r="B25" s="19" t="s">
        <v>48</v>
      </c>
      <c r="C25" s="78">
        <f>SUM(C23:C24)</f>
        <v>0</v>
      </c>
      <c r="D25" s="79" t="s">
        <v>31</v>
      </c>
      <c r="E25" s="10"/>
    </row>
    <row r="26" spans="1:5" ht="15" customHeight="1" x14ac:dyDescent="0.25">
      <c r="A26" s="10"/>
      <c r="B26" s="10"/>
      <c r="C26" s="10"/>
      <c r="D26" s="10"/>
      <c r="E26" s="10"/>
    </row>
    <row r="27" spans="1:5" ht="15" customHeight="1" x14ac:dyDescent="0.25">
      <c r="A27" s="10"/>
      <c r="B27" s="10"/>
      <c r="C27" s="10"/>
      <c r="D27" s="10"/>
      <c r="E27" s="10"/>
    </row>
  </sheetData>
  <sheetProtection algorithmName="SHA-512" hashValue="aOYGTH2BLGosELPREAaWYUky4Wsl9HLkQII5hf6xAL3M0wmsuGjdqzRZmWu22HR+2pNny//QLt/vZ1Myj3qNnQ==" saltValue="PPKR5z7sz8cWIVuAFLyti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ColWidth="9"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10"/>
      <c r="B1" s="10"/>
      <c r="C1" s="10"/>
      <c r="D1" s="10"/>
      <c r="E1" s="10"/>
      <c r="F1" s="10"/>
      <c r="G1" s="10"/>
    </row>
    <row r="2" spans="1:7" ht="15" customHeight="1" x14ac:dyDescent="0.25">
      <c r="A2" s="10"/>
      <c r="B2" s="10"/>
      <c r="C2" s="10"/>
      <c r="D2" s="10"/>
      <c r="E2" s="10"/>
      <c r="F2" s="10"/>
      <c r="G2" s="10"/>
    </row>
    <row r="3" spans="1:7" ht="19.5" customHeight="1" x14ac:dyDescent="0.25">
      <c r="A3" s="10"/>
      <c r="B3" s="116" t="s">
        <v>100</v>
      </c>
      <c r="C3" s="116"/>
      <c r="D3" s="116"/>
      <c r="E3" s="116"/>
      <c r="F3" s="116"/>
      <c r="G3" s="10"/>
    </row>
    <row r="4" spans="1:7" ht="19.5" customHeight="1" x14ac:dyDescent="0.25">
      <c r="A4" s="10"/>
      <c r="B4" s="116"/>
      <c r="C4" s="116"/>
      <c r="D4" s="116"/>
      <c r="E4" s="116"/>
      <c r="F4" s="116"/>
      <c r="G4" s="10"/>
    </row>
    <row r="5" spans="1:7" ht="19.5" customHeight="1" x14ac:dyDescent="0.25">
      <c r="A5" s="10"/>
      <c r="B5" s="116"/>
      <c r="C5" s="116"/>
      <c r="D5" s="116"/>
      <c r="E5" s="116"/>
      <c r="F5" s="116"/>
      <c r="G5" s="10"/>
    </row>
    <row r="6" spans="1:7" ht="15" customHeight="1" x14ac:dyDescent="0.25">
      <c r="A6" s="10"/>
      <c r="B6" s="10"/>
      <c r="C6" s="10"/>
      <c r="D6" s="10"/>
      <c r="E6" s="10"/>
      <c r="F6" s="10"/>
      <c r="G6" s="10"/>
    </row>
    <row r="7" spans="1:7" ht="15" customHeight="1" x14ac:dyDescent="0.25">
      <c r="A7" s="10"/>
      <c r="B7" s="10"/>
      <c r="C7" s="10"/>
      <c r="D7" s="10"/>
      <c r="E7" s="10"/>
      <c r="F7" s="10"/>
      <c r="G7" s="10"/>
    </row>
    <row r="8" spans="1:7" ht="51.75" customHeight="1" x14ac:dyDescent="0.25">
      <c r="A8" s="10"/>
      <c r="B8" s="83" t="s">
        <v>126</v>
      </c>
      <c r="C8" s="84" t="s">
        <v>101</v>
      </c>
      <c r="D8" s="85" t="s">
        <v>102</v>
      </c>
      <c r="E8" s="85" t="s">
        <v>103</v>
      </c>
      <c r="F8" s="21"/>
      <c r="G8" s="10"/>
    </row>
    <row r="9" spans="1:7" ht="15" customHeight="1" x14ac:dyDescent="0.25">
      <c r="A9" s="10"/>
      <c r="B9" s="75" t="s">
        <v>138</v>
      </c>
      <c r="C9" s="27">
        <v>10193058.346259451</v>
      </c>
      <c r="D9" s="27">
        <v>3511706</v>
      </c>
      <c r="E9" s="27">
        <f>MAX(D9-C9,0)</f>
        <v>0</v>
      </c>
      <c r="F9" s="40" t="s">
        <v>31</v>
      </c>
      <c r="G9" s="10"/>
    </row>
    <row r="10" spans="1:7" ht="15" customHeight="1" x14ac:dyDescent="0.25">
      <c r="A10" s="10"/>
      <c r="B10" s="75" t="s">
        <v>139</v>
      </c>
      <c r="C10" s="27">
        <v>133573.11666551</v>
      </c>
      <c r="D10" s="27">
        <v>137927</v>
      </c>
      <c r="E10" s="27">
        <f t="shared" ref="E10:E19" si="0">MAX(D10-C10,0)</f>
        <v>4353.8833344900049</v>
      </c>
      <c r="F10" s="40" t="s">
        <v>31</v>
      </c>
      <c r="G10" s="10"/>
    </row>
    <row r="11" spans="1:7" ht="15" customHeight="1" x14ac:dyDescent="0.25">
      <c r="A11" s="10"/>
      <c r="B11" s="75" t="s">
        <v>140</v>
      </c>
      <c r="C11" s="27">
        <v>189708.86787218999</v>
      </c>
      <c r="D11" s="27">
        <v>166853</v>
      </c>
      <c r="E11" s="27">
        <f t="shared" si="0"/>
        <v>0</v>
      </c>
      <c r="F11" s="40" t="s">
        <v>31</v>
      </c>
      <c r="G11" s="10"/>
    </row>
    <row r="12" spans="1:7" ht="15" hidden="1" customHeight="1" x14ac:dyDescent="0.25">
      <c r="A12" s="10"/>
      <c r="B12" s="75"/>
      <c r="C12" s="27"/>
      <c r="D12" s="27"/>
      <c r="E12" s="27">
        <f t="shared" si="0"/>
        <v>0</v>
      </c>
      <c r="F12" s="40" t="s">
        <v>31</v>
      </c>
      <c r="G12" s="10"/>
    </row>
    <row r="13" spans="1:7" ht="15" hidden="1" customHeight="1" x14ac:dyDescent="0.25">
      <c r="A13" s="10"/>
      <c r="B13" s="77"/>
      <c r="C13" s="27"/>
      <c r="D13" s="27"/>
      <c r="E13" s="27">
        <f t="shared" si="0"/>
        <v>0</v>
      </c>
      <c r="F13" s="40" t="s">
        <v>31</v>
      </c>
      <c r="G13" s="10"/>
    </row>
    <row r="14" spans="1:7" ht="15" hidden="1" customHeight="1" x14ac:dyDescent="0.25">
      <c r="A14" s="10"/>
      <c r="B14" s="77"/>
      <c r="C14" s="27"/>
      <c r="D14" s="27"/>
      <c r="E14" s="27">
        <f t="shared" si="0"/>
        <v>0</v>
      </c>
      <c r="F14" s="40" t="s">
        <v>31</v>
      </c>
      <c r="G14" s="10"/>
    </row>
    <row r="15" spans="1:7" ht="15" hidden="1" customHeight="1" x14ac:dyDescent="0.25">
      <c r="A15" s="10"/>
      <c r="B15" s="77"/>
      <c r="C15" s="27"/>
      <c r="D15" s="27"/>
      <c r="E15" s="27">
        <f t="shared" si="0"/>
        <v>0</v>
      </c>
      <c r="F15" s="40" t="s">
        <v>31</v>
      </c>
      <c r="G15" s="10"/>
    </row>
    <row r="16" spans="1:7" ht="15" hidden="1" customHeight="1" x14ac:dyDescent="0.25">
      <c r="A16" s="10"/>
      <c r="B16" s="77"/>
      <c r="C16" s="27"/>
      <c r="D16" s="27"/>
      <c r="E16" s="27">
        <f t="shared" si="0"/>
        <v>0</v>
      </c>
      <c r="F16" s="40" t="s">
        <v>31</v>
      </c>
      <c r="G16" s="10"/>
    </row>
    <row r="17" spans="1:7" ht="15" hidden="1" customHeight="1" x14ac:dyDescent="0.25">
      <c r="A17" s="10"/>
      <c r="B17" s="77"/>
      <c r="C17" s="27"/>
      <c r="D17" s="27"/>
      <c r="E17" s="27">
        <f t="shared" si="0"/>
        <v>0</v>
      </c>
      <c r="F17" s="40" t="s">
        <v>31</v>
      </c>
      <c r="G17" s="10"/>
    </row>
    <row r="18" spans="1:7" ht="15" hidden="1" customHeight="1" x14ac:dyDescent="0.25">
      <c r="A18" s="10"/>
      <c r="B18" s="77"/>
      <c r="C18" s="27"/>
      <c r="D18" s="27"/>
      <c r="E18" s="27">
        <f t="shared" si="0"/>
        <v>0</v>
      </c>
      <c r="F18" s="40" t="s">
        <v>31</v>
      </c>
      <c r="G18" s="10"/>
    </row>
    <row r="19" spans="1:7" ht="15" hidden="1" customHeight="1" x14ac:dyDescent="0.25">
      <c r="A19" s="10"/>
      <c r="B19" s="77"/>
      <c r="C19" s="27"/>
      <c r="D19" s="27"/>
      <c r="E19" s="27">
        <f t="shared" si="0"/>
        <v>0</v>
      </c>
      <c r="F19" s="40" t="s">
        <v>31</v>
      </c>
      <c r="G19" s="10"/>
    </row>
    <row r="20" spans="1:7" ht="15" customHeight="1" x14ac:dyDescent="0.25">
      <c r="A20" s="10"/>
      <c r="B20" s="19"/>
      <c r="C20" s="78"/>
      <c r="D20" s="78"/>
      <c r="E20" s="78"/>
      <c r="F20" s="79"/>
      <c r="G20" s="10"/>
    </row>
    <row r="21" spans="1:7" ht="39.75" customHeight="1" x14ac:dyDescent="0.25">
      <c r="A21" s="10"/>
      <c r="B21" s="117" t="s">
        <v>104</v>
      </c>
      <c r="C21" s="118"/>
      <c r="D21" s="118"/>
      <c r="E21" s="118"/>
      <c r="F21" s="119"/>
      <c r="G21" s="10"/>
    </row>
    <row r="22" spans="1:7" ht="15" customHeight="1" x14ac:dyDescent="0.25">
      <c r="A22" s="10"/>
      <c r="B22" s="86"/>
      <c r="C22" s="81"/>
      <c r="D22" s="81"/>
      <c r="E22" s="81"/>
      <c r="F22" s="81"/>
      <c r="G22" s="10"/>
    </row>
    <row r="23" spans="1:7" ht="15" customHeight="1" x14ac:dyDescent="0.25">
      <c r="A23" s="10"/>
      <c r="B23" s="86"/>
      <c r="C23" s="81"/>
      <c r="D23" s="81"/>
      <c r="E23" s="81"/>
      <c r="F23" s="81"/>
      <c r="G23" s="10"/>
    </row>
  </sheetData>
  <sheetProtection algorithmName="SHA-512" hashValue="lDHzZdoMddcoRhVT3+FLdxmKHUoUZOaZx7/Wb4xmBQ0mT8vJjVqxiL1j3W6piIpFRYp6VTHrw6gNNoQ4oYGwPg==" saltValue="XyuVr82FmYqDr9/Kp6Fy2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ColWidth="9"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10"/>
      <c r="B1" s="10"/>
      <c r="C1" s="10"/>
      <c r="D1" s="10"/>
      <c r="E1" s="10"/>
      <c r="F1" s="10"/>
      <c r="G1" s="10"/>
    </row>
    <row r="2" spans="1:7" ht="15" customHeight="1" x14ac:dyDescent="0.25">
      <c r="A2" s="10"/>
      <c r="B2" s="10"/>
      <c r="C2" s="10"/>
      <c r="D2" s="10"/>
      <c r="E2" s="10"/>
      <c r="F2" s="10"/>
      <c r="G2" s="10"/>
    </row>
    <row r="3" spans="1:7" ht="15" customHeight="1" x14ac:dyDescent="0.25">
      <c r="A3" s="10"/>
      <c r="B3" s="112" t="s">
        <v>51</v>
      </c>
      <c r="C3" s="112"/>
      <c r="D3" s="112"/>
      <c r="E3" s="112"/>
      <c r="F3" s="112"/>
      <c r="G3" s="10"/>
    </row>
    <row r="4" spans="1:7" ht="15" customHeight="1" x14ac:dyDescent="0.25">
      <c r="A4" s="10"/>
      <c r="B4" s="112"/>
      <c r="C4" s="112"/>
      <c r="D4" s="112"/>
      <c r="E4" s="112"/>
      <c r="F4" s="112"/>
      <c r="G4" s="10"/>
    </row>
    <row r="5" spans="1:7" ht="15" customHeight="1" x14ac:dyDescent="0.25">
      <c r="A5" s="10"/>
      <c r="B5" s="112"/>
      <c r="C5" s="112"/>
      <c r="D5" s="112"/>
      <c r="E5" s="112"/>
      <c r="F5" s="112"/>
      <c r="G5" s="10"/>
    </row>
    <row r="6" spans="1:7" ht="15" customHeight="1" x14ac:dyDescent="0.25">
      <c r="A6" s="10"/>
      <c r="B6" s="10"/>
      <c r="C6" s="10"/>
      <c r="D6" s="10"/>
      <c r="E6" s="10"/>
      <c r="F6" s="10"/>
      <c r="G6" s="10"/>
    </row>
    <row r="7" spans="1:7" ht="15" customHeight="1" x14ac:dyDescent="0.25">
      <c r="A7" s="10"/>
      <c r="B7" s="10"/>
      <c r="C7" s="10"/>
      <c r="D7" s="10"/>
      <c r="E7" s="10"/>
      <c r="F7" s="10"/>
      <c r="G7" s="10"/>
    </row>
    <row r="8" spans="1:7" ht="15" customHeight="1" x14ac:dyDescent="0.25">
      <c r="A8" s="10"/>
      <c r="B8" s="19" t="s">
        <v>32</v>
      </c>
      <c r="C8" s="20"/>
      <c r="D8" s="20"/>
      <c r="E8" s="20"/>
      <c r="F8" s="21"/>
      <c r="G8" s="10"/>
    </row>
    <row r="9" spans="1:7" ht="15" customHeight="1" x14ac:dyDescent="0.25">
      <c r="A9" s="10"/>
      <c r="B9" s="87" t="s">
        <v>52</v>
      </c>
      <c r="C9" s="29" t="s">
        <v>53</v>
      </c>
      <c r="D9" s="88"/>
      <c r="E9" s="29" t="s">
        <v>54</v>
      </c>
      <c r="F9" s="89"/>
      <c r="G9" s="10"/>
    </row>
    <row r="10" spans="1:7" ht="15" customHeight="1" x14ac:dyDescent="0.25">
      <c r="A10" s="10"/>
      <c r="B10" s="90"/>
      <c r="C10" s="27"/>
      <c r="D10" s="40" t="s">
        <v>31</v>
      </c>
      <c r="E10" s="27"/>
      <c r="F10" s="40" t="s">
        <v>31</v>
      </c>
      <c r="G10" s="10"/>
    </row>
    <row r="11" spans="1:7" ht="15" customHeight="1" x14ac:dyDescent="0.25">
      <c r="A11" s="10"/>
      <c r="B11" s="90"/>
      <c r="C11" s="27"/>
      <c r="D11" s="40" t="s">
        <v>31</v>
      </c>
      <c r="E11" s="27"/>
      <c r="F11" s="40" t="s">
        <v>31</v>
      </c>
      <c r="G11" s="10"/>
    </row>
    <row r="12" spans="1:7" ht="15" customHeight="1" x14ac:dyDescent="0.25">
      <c r="A12" s="10"/>
      <c r="B12" s="90"/>
      <c r="C12" s="27"/>
      <c r="D12" s="40" t="s">
        <v>31</v>
      </c>
      <c r="E12" s="27"/>
      <c r="F12" s="40" t="s">
        <v>31</v>
      </c>
      <c r="G12" s="10"/>
    </row>
    <row r="13" spans="1:7" ht="15" customHeight="1" x14ac:dyDescent="0.25">
      <c r="A13" s="10"/>
      <c r="B13" s="90"/>
      <c r="C13" s="27"/>
      <c r="D13" s="40" t="s">
        <v>31</v>
      </c>
      <c r="E13" s="27"/>
      <c r="F13" s="40" t="s">
        <v>31</v>
      </c>
      <c r="G13" s="10"/>
    </row>
    <row r="14" spans="1:7" ht="15" customHeight="1" x14ac:dyDescent="0.25">
      <c r="A14" s="10"/>
      <c r="B14" s="90"/>
      <c r="C14" s="27"/>
      <c r="D14" s="40" t="s">
        <v>31</v>
      </c>
      <c r="E14" s="27"/>
      <c r="F14" s="40" t="s">
        <v>31</v>
      </c>
      <c r="G14" s="10"/>
    </row>
    <row r="15" spans="1:7" ht="15" customHeight="1" x14ac:dyDescent="0.25">
      <c r="A15" s="10"/>
      <c r="B15" s="90"/>
      <c r="C15" s="27"/>
      <c r="D15" s="40" t="s">
        <v>31</v>
      </c>
      <c r="E15" s="27"/>
      <c r="F15" s="40" t="s">
        <v>31</v>
      </c>
      <c r="G15" s="10"/>
    </row>
    <row r="16" spans="1:7" ht="15" customHeight="1" x14ac:dyDescent="0.25">
      <c r="A16" s="10"/>
      <c r="B16" s="90"/>
      <c r="C16" s="27"/>
      <c r="D16" s="40" t="s">
        <v>31</v>
      </c>
      <c r="E16" s="27"/>
      <c r="F16" s="40" t="s">
        <v>31</v>
      </c>
      <c r="G16" s="10"/>
    </row>
    <row r="17" spans="1:7" ht="15" customHeight="1" x14ac:dyDescent="0.25">
      <c r="A17" s="10"/>
      <c r="B17" s="90"/>
      <c r="C17" s="27"/>
      <c r="D17" s="40" t="s">
        <v>31</v>
      </c>
      <c r="E17" s="27"/>
      <c r="F17" s="40" t="s">
        <v>31</v>
      </c>
      <c r="G17" s="10"/>
    </row>
    <row r="18" spans="1:7" ht="15" customHeight="1" x14ac:dyDescent="0.25">
      <c r="A18" s="10"/>
      <c r="B18" s="19" t="s">
        <v>105</v>
      </c>
      <c r="C18" s="78">
        <f>SUM(C10:C17)</f>
        <v>0</v>
      </c>
      <c r="D18" s="79" t="s">
        <v>31</v>
      </c>
      <c r="E18" s="78">
        <f>SUM(E10:E17)</f>
        <v>0</v>
      </c>
      <c r="F18" s="79" t="s">
        <v>31</v>
      </c>
      <c r="G18" s="10"/>
    </row>
    <row r="19" spans="1:7" ht="15" customHeight="1" x14ac:dyDescent="0.25">
      <c r="A19" s="10"/>
      <c r="B19" s="90" t="s">
        <v>35</v>
      </c>
      <c r="C19" s="27">
        <f>-C18*'8. Nøgletal'!C23</f>
        <v>0</v>
      </c>
      <c r="D19" s="40" t="s">
        <v>31</v>
      </c>
      <c r="E19" s="27">
        <f>-E18*'8. Nøgletal'!C23</f>
        <v>0</v>
      </c>
      <c r="F19" s="40" t="s">
        <v>31</v>
      </c>
      <c r="G19" s="10"/>
    </row>
    <row r="20" spans="1:7" ht="15" customHeight="1" x14ac:dyDescent="0.25">
      <c r="A20" s="10"/>
      <c r="B20" s="90" t="s">
        <v>36</v>
      </c>
      <c r="C20" s="27">
        <f>-C18*'8. Nøgletal'!C19</f>
        <v>0</v>
      </c>
      <c r="D20" s="40" t="s">
        <v>31</v>
      </c>
      <c r="E20" s="27">
        <f>-E18*'8. Nøgletal'!C14</f>
        <v>0</v>
      </c>
      <c r="F20" s="40" t="s">
        <v>31</v>
      </c>
      <c r="G20" s="10"/>
    </row>
    <row r="21" spans="1:7" ht="15" customHeight="1" x14ac:dyDescent="0.25">
      <c r="A21" s="10"/>
      <c r="B21" s="90" t="s">
        <v>37</v>
      </c>
      <c r="C21" s="27">
        <f>SUM(C18:C20)*'8. Nøgletal'!C9</f>
        <v>0</v>
      </c>
      <c r="D21" s="40" t="s">
        <v>31</v>
      </c>
      <c r="E21" s="27">
        <f>SUM(E18:E20)*'8. Nøgletal'!C9</f>
        <v>0</v>
      </c>
      <c r="F21" s="40" t="s">
        <v>31</v>
      </c>
      <c r="G21" s="10"/>
    </row>
    <row r="22" spans="1:7" ht="26.25" customHeight="1" x14ac:dyDescent="0.25">
      <c r="A22" s="10"/>
      <c r="B22" s="83" t="s">
        <v>106</v>
      </c>
      <c r="C22" s="78">
        <f>SUM(C18:C21)</f>
        <v>0</v>
      </c>
      <c r="D22" s="79" t="s">
        <v>31</v>
      </c>
      <c r="E22" s="78">
        <f>SUM(E18:E21)</f>
        <v>0</v>
      </c>
      <c r="F22" s="79" t="s">
        <v>31</v>
      </c>
      <c r="G22" s="10"/>
    </row>
    <row r="23" spans="1:7" ht="15" customHeight="1" x14ac:dyDescent="0.25">
      <c r="A23" s="10"/>
      <c r="B23" s="10"/>
      <c r="C23" s="10"/>
      <c r="D23" s="10"/>
      <c r="E23" s="10"/>
      <c r="F23" s="10"/>
      <c r="G23" s="10"/>
    </row>
    <row r="24" spans="1:7" ht="15" customHeight="1" x14ac:dyDescent="0.25">
      <c r="A24" s="10"/>
      <c r="B24" s="10"/>
      <c r="C24" s="10"/>
      <c r="D24" s="10"/>
      <c r="E24" s="10"/>
      <c r="F24" s="10"/>
      <c r="G24" s="10"/>
    </row>
  </sheetData>
  <sheetProtection algorithmName="SHA-512" hashValue="mtdiPbx8ovBuEsD9Yi3KfolZlzZgazmfa80yZK/wGkG05f/nTQW5H8LoW72Uv8QIH4qhSd3BuBwMEgEQDOmMsA==" saltValue="elv2JVgfHkv5UYxEaA8Vp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ColWidth="9"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10"/>
      <c r="B1" s="10"/>
      <c r="C1" s="10"/>
      <c r="D1" s="10"/>
      <c r="E1" s="10"/>
      <c r="F1" s="10"/>
      <c r="G1" s="10"/>
    </row>
    <row r="2" spans="1:7" ht="15" customHeight="1" x14ac:dyDescent="0.25">
      <c r="A2" s="10"/>
      <c r="B2" s="10"/>
      <c r="C2" s="10"/>
      <c r="D2" s="10"/>
      <c r="E2" s="10"/>
      <c r="F2" s="10"/>
      <c r="G2" s="10"/>
    </row>
    <row r="3" spans="1:7" ht="15" customHeight="1" x14ac:dyDescent="0.25">
      <c r="A3" s="10"/>
      <c r="B3" s="112" t="s">
        <v>55</v>
      </c>
      <c r="C3" s="112"/>
      <c r="D3" s="112"/>
      <c r="E3" s="112"/>
      <c r="F3" s="112"/>
      <c r="G3" s="10"/>
    </row>
    <row r="4" spans="1:7" ht="15" customHeight="1" x14ac:dyDescent="0.25">
      <c r="A4" s="10"/>
      <c r="B4" s="112"/>
      <c r="C4" s="112"/>
      <c r="D4" s="112"/>
      <c r="E4" s="112"/>
      <c r="F4" s="112"/>
      <c r="G4" s="10"/>
    </row>
    <row r="5" spans="1:7" ht="15" customHeight="1" x14ac:dyDescent="0.25">
      <c r="A5" s="10"/>
      <c r="B5" s="112"/>
      <c r="C5" s="112"/>
      <c r="D5" s="112"/>
      <c r="E5" s="112"/>
      <c r="F5" s="112"/>
      <c r="G5" s="10"/>
    </row>
    <row r="6" spans="1:7" ht="15" customHeight="1" x14ac:dyDescent="0.25">
      <c r="A6" s="10"/>
      <c r="B6" s="10"/>
      <c r="C6" s="10"/>
      <c r="D6" s="10"/>
      <c r="E6" s="10"/>
      <c r="F6" s="10"/>
      <c r="G6" s="10"/>
    </row>
    <row r="7" spans="1:7" ht="15" customHeight="1" x14ac:dyDescent="0.25">
      <c r="A7" s="10"/>
      <c r="B7" s="10"/>
      <c r="C7" s="10"/>
      <c r="D7" s="10"/>
      <c r="E7" s="10"/>
      <c r="F7" s="10"/>
      <c r="G7" s="10"/>
    </row>
    <row r="8" spans="1:7" ht="15" customHeight="1" x14ac:dyDescent="0.25">
      <c r="A8" s="10"/>
      <c r="B8" s="122" t="s">
        <v>18</v>
      </c>
      <c r="C8" s="123"/>
      <c r="D8" s="123"/>
      <c r="E8" s="123"/>
      <c r="F8" s="124"/>
      <c r="G8" s="10"/>
    </row>
    <row r="9" spans="1:7" ht="15" customHeight="1" x14ac:dyDescent="0.25">
      <c r="A9" s="10"/>
      <c r="B9" s="87" t="s">
        <v>52</v>
      </c>
      <c r="C9" s="29" t="s">
        <v>53</v>
      </c>
      <c r="D9" s="88"/>
      <c r="E9" s="29" t="s">
        <v>54</v>
      </c>
      <c r="F9" s="89"/>
      <c r="G9" s="10"/>
    </row>
    <row r="10" spans="1:7" ht="15" customHeight="1" x14ac:dyDescent="0.25">
      <c r="A10" s="10"/>
      <c r="B10" s="90"/>
      <c r="C10" s="27"/>
      <c r="D10" s="40" t="s">
        <v>31</v>
      </c>
      <c r="E10" s="27"/>
      <c r="F10" s="40" t="s">
        <v>31</v>
      </c>
      <c r="G10" s="10"/>
    </row>
    <row r="11" spans="1:7" ht="15" customHeight="1" x14ac:dyDescent="0.25">
      <c r="A11" s="10"/>
      <c r="B11" s="90"/>
      <c r="C11" s="27"/>
      <c r="D11" s="40" t="s">
        <v>31</v>
      </c>
      <c r="E11" s="27"/>
      <c r="F11" s="40" t="s">
        <v>31</v>
      </c>
      <c r="G11" s="10"/>
    </row>
    <row r="12" spans="1:7" ht="15" customHeight="1" x14ac:dyDescent="0.25">
      <c r="A12" s="10"/>
      <c r="B12" s="90"/>
      <c r="C12" s="27"/>
      <c r="D12" s="40" t="s">
        <v>31</v>
      </c>
      <c r="E12" s="27"/>
      <c r="F12" s="40" t="s">
        <v>31</v>
      </c>
      <c r="G12" s="10"/>
    </row>
    <row r="13" spans="1:7" ht="15" customHeight="1" x14ac:dyDescent="0.25">
      <c r="A13" s="10"/>
      <c r="B13" s="19" t="s">
        <v>107</v>
      </c>
      <c r="C13" s="78">
        <f>SUM(C10:C12)</f>
        <v>0</v>
      </c>
      <c r="D13" s="79" t="s">
        <v>31</v>
      </c>
      <c r="E13" s="78">
        <f>SUM(E10:E12)</f>
        <v>0</v>
      </c>
      <c r="F13" s="79" t="s">
        <v>31</v>
      </c>
      <c r="G13" s="10"/>
    </row>
    <row r="14" spans="1:7" ht="15" customHeight="1" x14ac:dyDescent="0.25">
      <c r="A14" s="10"/>
      <c r="B14" s="10"/>
      <c r="C14" s="10"/>
      <c r="D14" s="10"/>
      <c r="E14" s="10"/>
      <c r="F14" s="10"/>
      <c r="G14" s="10"/>
    </row>
    <row r="15" spans="1:7" ht="15" customHeight="1" x14ac:dyDescent="0.25">
      <c r="A15" s="10"/>
      <c r="B15" s="91"/>
      <c r="C15" s="91"/>
      <c r="D15" s="91"/>
      <c r="E15" s="91"/>
      <c r="F15" s="91"/>
      <c r="G15" s="10"/>
    </row>
  </sheetData>
  <sheetProtection algorithmName="SHA-512" hashValue="nVU+24T+/VLyPxJuQg43WdX5fG/Uaa86xfaeQbb7pa26ndJcEXEQGz93rvsTrc5m+/g+GUPNV/6macx/qjhuRQ==" saltValue="mNyukbbqNofTfC1f3dnJT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100</vt:i4>
      </vt:variant>
    </vt:vector>
  </HeadingPairs>
  <TitlesOfParts>
    <vt:vector size="115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'2. Differencekonto'!Udskriftsområde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2026-08-19T12:57:45Z</dcterms:modified>
</cp:coreProperties>
</file>