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Ærø Vand AS (S108)\ØR2027\"/>
    </mc:Choice>
  </mc:AlternateContent>
  <xr:revisionPtr revIDLastSave="0" documentId="13_ncr:1_{836E377D-B43E-45D7-A3B9-361B7463D5DA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C11" i="7" s="1"/>
  <c r="E10" i="8"/>
  <c r="E9" i="8"/>
  <c r="C9" i="7" s="1"/>
  <c r="C25" i="7"/>
  <c r="C17" i="3" s="1"/>
  <c r="C9" i="6"/>
  <c r="C13" i="3" l="1"/>
  <c r="C12" i="3"/>
  <c r="C16" i="12"/>
  <c r="C19" i="3" s="1"/>
  <c r="C10" i="7"/>
  <c r="C20" i="7" s="1"/>
  <c r="C11" i="4" s="1"/>
  <c r="C12" i="4" s="1"/>
  <c r="C15" i="4" s="1"/>
  <c r="C19" i="4" s="1"/>
  <c r="C24" i="4" s="1"/>
  <c r="C12" i="13"/>
  <c r="C20" i="9"/>
  <c r="C21" i="9" s="1"/>
  <c r="E20" i="9"/>
  <c r="E21" i="9" s="1"/>
  <c r="E12" i="13"/>
  <c r="C11" i="3" l="1"/>
  <c r="C10" i="3"/>
  <c r="C10" i="6" l="1"/>
  <c r="C11" i="6" s="1"/>
  <c r="C12" i="6" s="1"/>
  <c r="C14" i="3" s="1"/>
  <c r="C15" i="3" s="1"/>
  <c r="C16" i="3" s="1"/>
  <c r="C21" i="3" s="1"/>
</calcChain>
</file>

<file path=xl/sharedStrings.xml><?xml version="1.0" encoding="utf-8"?>
<sst xmlns="http://schemas.openxmlformats.org/spreadsheetml/2006/main" count="295" uniqueCount="133">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</sst>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99" t="s">
        <v>0</v>
      </c>
      <c r="D6" s="99"/>
      <c r="E6" s="6"/>
    </row>
    <row r="7" spans="1:5" ht="15" customHeight="1" x14ac:dyDescent="0.25">
      <c r="A7" s="5"/>
      <c r="B7" s="6"/>
      <c r="C7" s="99"/>
      <c r="D7" s="99"/>
      <c r="E7" s="6"/>
    </row>
    <row r="8" spans="1:5" ht="15.75" customHeight="1" x14ac:dyDescent="0.25">
      <c r="A8" s="5"/>
      <c r="B8" s="7"/>
      <c r="C8" s="100" t="s">
        <v>1</v>
      </c>
      <c r="D8" s="100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1" t="s">
        <v>2</v>
      </c>
      <c r="D11" s="101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102" t="s">
        <v>14</v>
      </c>
      <c r="D23" s="102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xwAKdHgbHKvYbcg1BUsIEcdGXBeUfv6WFKbiHRj841WnLmpVTyHhGf/xBRnB3T4K6ZhNRg1a7CW7mpk8VgNq8A==" saltValue="s3wJoZWB0wR7Fbx7oZ4uwQ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3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4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KJQs8WvjoNF3OrZXJcU+Ew6ZdOj4VTbV8tm1QxspTEArCikZPvBEgrsgbF3w0YbB71sC+E/wdk8eAuM3fCusAg==" saltValue="am/csKW8utWgbf+Gam+b/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85" t="s">
        <v>99</v>
      </c>
      <c r="C9" s="86"/>
      <c r="D9" s="85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85" t="s">
        <v>125</v>
      </c>
      <c r="C13" s="86"/>
      <c r="D13" s="85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j8MrhdNG1g8Q7pW2v/6XLeexopRG8Jtj9ZYAcWmjXB3HIv5GmI7Nx9nPQzF8bQr4dOD+Ym8f19MacbzEH4mgsA==" saltValue="kZtXffJiA/fhWT+Z/Iy36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7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3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Bx8CYFJqC3HumwH9nxMu8jYRd5tlJk20EVwfO0WaxZSTaK3NwY+gXfzHO5tM+C8WfBOQBflapPQP5e4gk/1Pcw==" saltValue="ThAELQM3GjLUgkLiOcwS8g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88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89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2"/>
      <c r="C14" s="82"/>
      <c r="D14" s="82"/>
      <c r="E14" s="82"/>
      <c r="F14" s="82"/>
      <c r="G14" s="5"/>
    </row>
  </sheetData>
  <sheetProtection algorithmName="SHA-512" hashValue="5MwamoTc7VWHNCztLPnGiIeYADncvjCdd2yiIdaAf+forqQUvoO4zQkoyOr0Js+H5tEXXnsXL3rlvqstKuBUug==" saltValue="9IvU9mlFXmtc704EFxmb/Q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88" t="s">
        <v>73</v>
      </c>
      <c r="C9" s="90" t="s">
        <v>51</v>
      </c>
      <c r="D9" s="80"/>
      <c r="E9" s="90" t="s">
        <v>52</v>
      </c>
      <c r="F9" s="80"/>
      <c r="G9" s="5"/>
    </row>
    <row r="10" spans="1:7" ht="26.25" customHeight="1" x14ac:dyDescent="0.25">
      <c r="A10" s="5"/>
      <c r="B10" s="91" t="s">
        <v>117</v>
      </c>
      <c r="C10" s="92"/>
      <c r="D10" s="93" t="s">
        <v>31</v>
      </c>
      <c r="E10" s="92"/>
      <c r="F10" s="93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SihC/+H/649w03NCIXMvTYx29S4oKRQwBhocOYfsbi5AN+jYYPXCUaLmOABomyNAbhKE9yfSjNLJSPOJigywVA==" saltValue="IKyICExFctFcdNRuPWDi2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2.8899999999999999E-2</v>
      </c>
      <c r="D9" s="12"/>
    </row>
    <row r="10" spans="1:4" ht="15" customHeight="1" x14ac:dyDescent="0.25">
      <c r="A10" s="5"/>
      <c r="B10" s="97" t="s">
        <v>106</v>
      </c>
      <c r="C10" s="3">
        <v>2.8899999999999999E-2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hCC3r7PxHPjwcR2bt6bySFRGmr//MNbfoK3GACOQokSoXAPUG/X+dxqyt2m/EpFxW+LH7xHywI5RLB61hHdD+g==" saltValue="ufB6hxfT0pQ8sT4WPqWqYw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20619792.969223499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0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24</v>
      </c>
      <c r="C12" s="22">
        <f>-('6. Bortfald'!C12+'6. Bortfald'!E12)</f>
        <v>0</v>
      </c>
      <c r="D12" s="19" t="s">
        <v>31</v>
      </c>
      <c r="E12" s="5"/>
    </row>
    <row r="13" spans="1:5" ht="15" customHeight="1" x14ac:dyDescent="0.25">
      <c r="A13" s="5"/>
      <c r="B13" s="20" t="s">
        <v>34</v>
      </c>
      <c r="C13" s="22">
        <f>'7. Tilknyttet virksomhed'!C12+'7. Tilknyttet virksomhed'!E12</f>
        <v>0</v>
      </c>
      <c r="D13" s="19" t="s">
        <v>31</v>
      </c>
      <c r="E13" s="5"/>
    </row>
    <row r="14" spans="1:5" ht="15" customHeight="1" x14ac:dyDescent="0.25">
      <c r="A14" s="5"/>
      <c r="B14" s="20" t="s">
        <v>35</v>
      </c>
      <c r="C14" s="23">
        <f>'4. Generelle eff. krav'!C12</f>
        <v>-350536.48047679954</v>
      </c>
      <c r="D14" s="19" t="s">
        <v>31</v>
      </c>
      <c r="E14" s="5"/>
    </row>
    <row r="15" spans="1:5" ht="15" customHeight="1" x14ac:dyDescent="0.25">
      <c r="A15" s="5"/>
      <c r="B15" s="20" t="s">
        <v>36</v>
      </c>
      <c r="C15" s="22">
        <f>SUM(C9:C14)*'8. Nøgletal'!C10</f>
        <v>585781.51252477954</v>
      </c>
      <c r="D15" s="19" t="s">
        <v>31</v>
      </c>
      <c r="E15" s="5"/>
    </row>
    <row r="16" spans="1:5" ht="15" customHeight="1" x14ac:dyDescent="0.25">
      <c r="A16" s="5"/>
      <c r="B16" s="24" t="s">
        <v>37</v>
      </c>
      <c r="C16" s="25">
        <f>SUM(C9:C15)</f>
        <v>20855038.001271479</v>
      </c>
      <c r="D16" s="26" t="s">
        <v>31</v>
      </c>
      <c r="E16" s="5"/>
    </row>
    <row r="17" spans="1:5" ht="15" customHeight="1" x14ac:dyDescent="0.25">
      <c r="A17" s="5"/>
      <c r="B17" s="27" t="s">
        <v>38</v>
      </c>
      <c r="C17" s="23">
        <f>'5.1. § 10-tillæg'!C25</f>
        <v>0</v>
      </c>
      <c r="D17" s="28" t="s">
        <v>31</v>
      </c>
      <c r="E17" s="5"/>
    </row>
    <row r="18" spans="1:5" ht="15" customHeight="1" x14ac:dyDescent="0.25">
      <c r="A18" s="5"/>
      <c r="B18" s="29" t="s">
        <v>39</v>
      </c>
      <c r="C18" s="23">
        <f>'5.4. Periodevise driftsomk.'!C11</f>
        <v>0</v>
      </c>
      <c r="D18" s="28" t="s">
        <v>31</v>
      </c>
      <c r="E18" s="5"/>
    </row>
    <row r="19" spans="1:5" ht="15" customHeight="1" x14ac:dyDescent="0.25">
      <c r="A19" s="5"/>
      <c r="B19" s="17" t="s">
        <v>22</v>
      </c>
      <c r="C19" s="23">
        <f>'5.5. Korr. af ØR2025'!C16</f>
        <v>0</v>
      </c>
      <c r="D19" s="28" t="s">
        <v>31</v>
      </c>
      <c r="E19" s="5"/>
    </row>
    <row r="20" spans="1:5" ht="15" customHeight="1" x14ac:dyDescent="0.25">
      <c r="A20" s="5"/>
      <c r="B20" s="27" t="s">
        <v>41</v>
      </c>
      <c r="C20" s="23">
        <v>0</v>
      </c>
      <c r="D20" s="28" t="s">
        <v>31</v>
      </c>
      <c r="E20" s="5"/>
    </row>
    <row r="21" spans="1:5" ht="15" customHeight="1" x14ac:dyDescent="0.25">
      <c r="A21" s="5"/>
      <c r="B21" s="14" t="s">
        <v>4</v>
      </c>
      <c r="C21" s="30">
        <f>SUM(C16:C20)</f>
        <v>20855038.001271479</v>
      </c>
      <c r="D21" s="16" t="s">
        <v>31</v>
      </c>
      <c r="E21" s="5"/>
    </row>
    <row r="22" spans="1:5" ht="15" customHeight="1" x14ac:dyDescent="0.25">
      <c r="A22" s="5"/>
      <c r="B22" s="5"/>
      <c r="C22" s="5"/>
      <c r="D22" s="5"/>
      <c r="E22" s="5"/>
    </row>
    <row r="23" spans="1:5" ht="15" customHeight="1" x14ac:dyDescent="0.25">
      <c r="A23" s="5"/>
      <c r="B23" s="5"/>
      <c r="C23" s="5"/>
      <c r="D23" s="5"/>
      <c r="E23" s="5"/>
    </row>
  </sheetData>
  <sheetProtection algorithmName="SHA-512" hashValue="J9MwCNugnoS/Xek1pqtAV5kYaI/fpJEgEK86SDuLsspF0j8YbJzarlpoZ3ot81yDcnR84sJuS51/mG3mLvhl0g==" saltValue="Oe70yxl5P0fCIOu94VrQug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20670983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0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0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20670983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18092732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2578251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2321639</v>
      </c>
      <c r="D18" s="35" t="s">
        <v>31</v>
      </c>
      <c r="E18" s="5"/>
    </row>
    <row r="19" spans="1:5" ht="15" customHeight="1" x14ac:dyDescent="0.25">
      <c r="A19" s="5"/>
      <c r="B19" s="14" t="s">
        <v>126</v>
      </c>
      <c r="C19" s="30">
        <f>C15+C18</f>
        <v>4899890</v>
      </c>
      <c r="D19" s="16" t="s">
        <v>31</v>
      </c>
      <c r="E19" s="5"/>
    </row>
    <row r="20" spans="1:5" ht="28.5" customHeight="1" x14ac:dyDescent="0.25">
      <c r="A20" s="5"/>
      <c r="B20" s="108" t="s">
        <v>127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128</v>
      </c>
      <c r="C22" s="15"/>
      <c r="D22" s="16"/>
      <c r="E22" s="5"/>
    </row>
    <row r="23" spans="1:5" ht="26.25" x14ac:dyDescent="0.25">
      <c r="A23" s="5"/>
      <c r="B23" s="38" t="s">
        <v>129</v>
      </c>
      <c r="C23" s="39">
        <f>100*2321639/(19456461+0)</f>
        <v>11.932483507663598</v>
      </c>
      <c r="D23" s="35" t="s">
        <v>130</v>
      </c>
      <c r="E23" s="5"/>
    </row>
    <row r="24" spans="1:5" ht="26.25" x14ac:dyDescent="0.25">
      <c r="A24" s="5"/>
      <c r="B24" s="38" t="s">
        <v>131</v>
      </c>
      <c r="C24" s="39">
        <f>C19/C12*100</f>
        <v>23.704194425586824</v>
      </c>
      <c r="D24" s="35" t="s">
        <v>130</v>
      </c>
      <c r="E24" s="5"/>
    </row>
    <row r="25" spans="1:5" ht="56.25" customHeight="1" x14ac:dyDescent="0.25">
      <c r="A25" s="5"/>
      <c r="B25" s="104" t="s">
        <v>132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UunaZJske6GsmemNJLTrD0bzYhM/VmZjVfH2HRPfvXENjSTP56fvBFQvhXSkoZ9qqP2uWS9N67xDvVSi/HVFlw==" saltValue="BZlPhzA3L1djwvtrERU9wA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20387201.503431302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0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-346582.42555833218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579173.89135052881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20619792.969223499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0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0</v>
      </c>
      <c r="D21" s="55" t="s">
        <v>31</v>
      </c>
      <c r="E21" s="40"/>
    </row>
    <row r="22" spans="1:5" ht="15" customHeight="1" x14ac:dyDescent="0.25">
      <c r="A22" s="40"/>
      <c r="B22" s="41" t="s">
        <v>120</v>
      </c>
      <c r="C22" s="60">
        <v>20619792.969223499</v>
      </c>
      <c r="D22" s="43" t="s">
        <v>31</v>
      </c>
      <c r="E22" s="40"/>
    </row>
    <row r="23" spans="1:5" ht="30" customHeight="1" x14ac:dyDescent="0.25">
      <c r="A23" s="40"/>
      <c r="B23" s="112" t="s">
        <v>121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8gYxrY6cnVA6I+a+TQm85rAs2UqrbDjasfsPbGXjv+3nMvlL+Q94b9WB1asX4xozAhdfV0nnWcBO9N27kC+Btg==" saltValue="ZYI9ue2qQosGjuoK4QR6Hg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20619792.969223499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2027'!C10:C13)</f>
        <v>0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20619792.969223499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-350536.48047679954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6pL0ToijpbVLBCdjN6QT05seWknmydLJ2yheZ865HLYD9+c+CJaRrAk2ucVnwxncdwwk5xQ/pcFB/pG2uSaP3g==" saltValue="rMXEFe0C1Il1Q/q3Wu8Wz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122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7" t="s">
        <v>123</v>
      </c>
      <c r="C10" s="22">
        <f>'5.1.a. § 10-tillæg'!E10</f>
        <v>0</v>
      </c>
      <c r="D10" s="35" t="s">
        <v>31</v>
      </c>
      <c r="E10" s="5"/>
    </row>
    <row r="11" spans="1:5" ht="15" customHeight="1" x14ac:dyDescent="0.25">
      <c r="A11" s="5"/>
      <c r="B11" s="67" t="s">
        <v>124</v>
      </c>
      <c r="C11" s="22">
        <f>'5.1.a. § 10-tillæg'!E11</f>
        <v>0</v>
      </c>
      <c r="D11" s="35" t="s">
        <v>31</v>
      </c>
      <c r="E11" s="5"/>
    </row>
    <row r="12" spans="1:5" ht="15" customHeight="1" x14ac:dyDescent="0.25">
      <c r="A12" s="5"/>
      <c r="B12" s="67"/>
      <c r="C12" s="68"/>
      <c r="D12" s="35" t="s">
        <v>31</v>
      </c>
      <c r="E12" s="5"/>
    </row>
    <row r="13" spans="1:5" ht="15" customHeight="1" x14ac:dyDescent="0.25">
      <c r="A13" s="5"/>
      <c r="B13" s="69"/>
      <c r="C13" s="68"/>
      <c r="D13" s="35" t="s">
        <v>31</v>
      </c>
      <c r="E13" s="5"/>
    </row>
    <row r="14" spans="1:5" ht="15" customHeight="1" x14ac:dyDescent="0.25">
      <c r="A14" s="5"/>
      <c r="B14" s="69"/>
      <c r="C14" s="68"/>
      <c r="D14" s="35" t="s">
        <v>31</v>
      </c>
      <c r="E14" s="5"/>
    </row>
    <row r="15" spans="1:5" ht="15" customHeight="1" x14ac:dyDescent="0.25">
      <c r="A15" s="5"/>
      <c r="B15" s="69"/>
      <c r="C15" s="68"/>
      <c r="D15" s="35" t="s">
        <v>31</v>
      </c>
      <c r="E15" s="5"/>
    </row>
    <row r="16" spans="1:5" ht="15" customHeight="1" x14ac:dyDescent="0.25">
      <c r="A16" s="5"/>
      <c r="B16" s="69"/>
      <c r="C16" s="68"/>
      <c r="D16" s="35" t="s">
        <v>31</v>
      </c>
      <c r="E16" s="5"/>
    </row>
    <row r="17" spans="1:5" ht="15" customHeight="1" x14ac:dyDescent="0.25">
      <c r="A17" s="5"/>
      <c r="B17" s="69"/>
      <c r="C17" s="68"/>
      <c r="D17" s="35" t="s">
        <v>31</v>
      </c>
      <c r="E17" s="5"/>
    </row>
    <row r="18" spans="1:5" ht="15" customHeight="1" x14ac:dyDescent="0.25">
      <c r="A18" s="5"/>
      <c r="B18" s="69"/>
      <c r="C18" s="68"/>
      <c r="D18" s="35" t="s">
        <v>31</v>
      </c>
      <c r="E18" s="5"/>
    </row>
    <row r="19" spans="1:5" ht="15" customHeight="1" x14ac:dyDescent="0.25">
      <c r="A19" s="5"/>
      <c r="B19" s="69"/>
      <c r="C19" s="68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0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15" customHeight="1" x14ac:dyDescent="0.25">
      <c r="A24" s="5"/>
      <c r="B24" s="64" t="s">
        <v>48</v>
      </c>
      <c r="C24" s="22">
        <v>0</v>
      </c>
      <c r="D24" s="35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0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XdfJIxAvPc5kSLe6uX8fup6WEqnIe4L/ArwYxKHPrOwk+TokLUJyQzVJqaOVKy7ql8FaxiQPKS3JTeuuMX9jOA==" saltValue="n/pGy0EivmF6rM0WsqjXfQ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4" t="s">
        <v>110</v>
      </c>
      <c r="C8" s="75" t="s">
        <v>88</v>
      </c>
      <c r="D8" s="76" t="s">
        <v>89</v>
      </c>
      <c r="E8" s="76" t="s">
        <v>90</v>
      </c>
      <c r="F8" s="16"/>
      <c r="G8" s="5"/>
    </row>
    <row r="9" spans="1:7" ht="15" customHeight="1" x14ac:dyDescent="0.25">
      <c r="A9" s="5"/>
      <c r="B9" s="67" t="s">
        <v>122</v>
      </c>
      <c r="C9" s="22">
        <v>242356.31630194999</v>
      </c>
      <c r="D9" s="22">
        <v>185678</v>
      </c>
      <c r="E9" s="22">
        <f>MAX(D9-C9,0)</f>
        <v>0</v>
      </c>
      <c r="F9" s="35" t="s">
        <v>31</v>
      </c>
      <c r="G9" s="5"/>
    </row>
    <row r="10" spans="1:7" ht="15" customHeight="1" x14ac:dyDescent="0.25">
      <c r="A10" s="5"/>
      <c r="B10" s="67" t="s">
        <v>123</v>
      </c>
      <c r="C10" s="22">
        <v>6626.41088132</v>
      </c>
      <c r="D10" s="22">
        <v>6007</v>
      </c>
      <c r="E10" s="22">
        <f t="shared" ref="E10:E19" si="0">MAX(D10-C10,0)</f>
        <v>0</v>
      </c>
      <c r="F10" s="35" t="s">
        <v>31</v>
      </c>
      <c r="G10" s="5"/>
    </row>
    <row r="11" spans="1:7" ht="15" customHeight="1" x14ac:dyDescent="0.25">
      <c r="A11" s="5"/>
      <c r="B11" s="67" t="s">
        <v>124</v>
      </c>
      <c r="C11" s="22">
        <v>34798.890088139997</v>
      </c>
      <c r="D11" s="22">
        <v>30104</v>
      </c>
      <c r="E11" s="22">
        <f t="shared" si="0"/>
        <v>0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9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9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9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9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9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9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9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77"/>
      <c r="C22" s="73"/>
      <c r="D22" s="73"/>
      <c r="E22" s="73"/>
      <c r="F22" s="73"/>
      <c r="G22" s="5"/>
    </row>
    <row r="23" spans="1:7" ht="15" customHeight="1" x14ac:dyDescent="0.25">
      <c r="A23" s="5"/>
      <c r="B23" s="77"/>
      <c r="C23" s="73"/>
      <c r="D23" s="73"/>
      <c r="E23" s="73"/>
      <c r="F23" s="73"/>
      <c r="G23" s="5"/>
    </row>
  </sheetData>
  <sheetProtection algorithmName="SHA-512" hashValue="n9ZF1dxrR4TmFESkSP1luf2HLokwvBnYQTr6J0CoEJO2H6beSkO7aNUe78TUlnChzF8St8ZXHNsfb0vMXYXCPQ==" saltValue="tyGXsNwZAnUgkoHEP9gSGw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78" t="s">
        <v>50</v>
      </c>
      <c r="C9" s="24" t="s">
        <v>51</v>
      </c>
      <c r="D9" s="79"/>
      <c r="E9" s="24" t="s">
        <v>52</v>
      </c>
      <c r="F9" s="80"/>
      <c r="G9" s="5"/>
    </row>
    <row r="10" spans="1:7" ht="15" customHeight="1" x14ac:dyDescent="0.25">
      <c r="A10" s="5"/>
      <c r="B10" s="81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1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1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1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1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1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1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1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0</v>
      </c>
      <c r="D18" s="71" t="s">
        <v>31</v>
      </c>
      <c r="E18" s="70">
        <f>SUM(E10:E17)</f>
        <v>0</v>
      </c>
      <c r="F18" s="71" t="s">
        <v>31</v>
      </c>
      <c r="G18" s="5"/>
    </row>
    <row r="19" spans="1:7" ht="15" customHeight="1" x14ac:dyDescent="0.25">
      <c r="A19" s="5"/>
      <c r="B19" s="81" t="s">
        <v>35</v>
      </c>
      <c r="C19" s="22">
        <f>-C18*'8. Nøgletal'!C14</f>
        <v>0</v>
      </c>
      <c r="D19" s="35" t="s">
        <v>31</v>
      </c>
      <c r="E19" s="22">
        <f>-E18*'8. Nøgletal'!C14</f>
        <v>0</v>
      </c>
      <c r="F19" s="35" t="s">
        <v>31</v>
      </c>
      <c r="G19" s="5"/>
    </row>
    <row r="20" spans="1:7" ht="15" customHeight="1" x14ac:dyDescent="0.25">
      <c r="A20" s="5"/>
      <c r="B20" s="81" t="s">
        <v>36</v>
      </c>
      <c r="C20" s="22">
        <f>SUM(C18:C19)*'8. Nøgletal'!C9</f>
        <v>0</v>
      </c>
      <c r="D20" s="35" t="s">
        <v>31</v>
      </c>
      <c r="E20" s="22">
        <f>SUM(E18:E19)*'8. Nøgletal'!C9</f>
        <v>0</v>
      </c>
      <c r="F20" s="35" t="s">
        <v>31</v>
      </c>
      <c r="G20" s="5"/>
    </row>
    <row r="21" spans="1:7" ht="26.25" customHeight="1" x14ac:dyDescent="0.25">
      <c r="A21" s="5"/>
      <c r="B21" s="74" t="s">
        <v>93</v>
      </c>
      <c r="C21" s="70">
        <f>SUM(C18:C20)</f>
        <v>0</v>
      </c>
      <c r="D21" s="71" t="s">
        <v>31</v>
      </c>
      <c r="E21" s="70">
        <f>SUM(E18:E20)</f>
        <v>0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Z0hKjJWTSTCa6F6H9n819QN74ZhfqKwXHzqKzr1Im65F4qfB7SaJws4mTs7M67id9KEIazpH5XVKYSCvFUOODw==" saltValue="PwCqMOXmJ9rEZFfjJZK4F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78" t="s">
        <v>50</v>
      </c>
      <c r="C9" s="24" t="s">
        <v>51</v>
      </c>
      <c r="D9" s="79"/>
      <c r="E9" s="24" t="s">
        <v>52</v>
      </c>
      <c r="F9" s="80"/>
      <c r="G9" s="5"/>
    </row>
    <row r="10" spans="1:7" ht="15" customHeight="1" x14ac:dyDescent="0.25">
      <c r="A10" s="5"/>
      <c r="B10" s="81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1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1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0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2"/>
      <c r="C15" s="82"/>
      <c r="D15" s="82"/>
      <c r="E15" s="82"/>
      <c r="F15" s="82"/>
      <c r="G15" s="5"/>
    </row>
  </sheetData>
  <sheetProtection algorithmName="SHA-512" hashValue="zVnO5YzwsTdOGl4ama/9IfOjBDkcvKG8BCMHp/5oxghUaO6GGZaja3KHERr2rL3R0HCrU0X3c0mctCfEEMwYLA==" saltValue="sw9XwhQGu+6ImlYS64oAn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2026-08-19T12:58:01Z</dcterms:modified>
</cp:coreProperties>
</file>