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axe Vandforsyning AS (V047)\ØR2027\"/>
    </mc:Choice>
  </mc:AlternateContent>
  <xr:revisionPtr revIDLastSave="0" documentId="13_ncr:1_{864BD85C-FE1C-4D68-8155-458A9775E908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2" i="3" l="1"/>
  <c r="C13" i="3"/>
  <c r="C16" i="12"/>
  <c r="C20" i="3" s="1"/>
  <c r="C12" i="11"/>
  <c r="C19" i="3" s="1"/>
  <c r="C20" i="7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<sst xmlns="http://schemas.openxmlformats.org/spreadsheetml/2006/main" count="329" uniqueCount="152">
  <si>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</si>
  <si>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</si>
  <si>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</si>
  <si>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</si>
  <si>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</si>
  <si>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</si>
  <si>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</si>
  <si>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</si>
  <si>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</si>
  <si>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</si>
  <si>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</si>
  <si>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</si>
  <si>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</si>
  <si>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</si>
  <si>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</si>
  <si>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</si>
  <si>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</si>
  <si>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</si>
  <si>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</si>
  <si>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</si>
  <si>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</si>
  <si>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</si>
  <si>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</si>
  <si>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</si>
  <si>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</si>
  <si>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</si>
  <si>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</si>
  <si>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</si>
  <si>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</si>
  <si>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</si>
  <si>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</si>
  <si>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</si>
  <si>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</si>
  <si>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</si>
  <si>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</si>
  <si>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</si>
  <si>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</si>
  <si>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</si>
  <si>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</si>
  <si>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</si>
  <si>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</si>
  <si>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</si>
  <si>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</si>
  <si>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</si>
  <si>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</si>
  <si>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</si>
  <si>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</si>
  <si>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</si>
  <si>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</si>
  <si>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</si>
  <si>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</si>
  <si>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</si>
  <si>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</si>
  <si>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</si>
  <si>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</si>
  <si>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</si>
  <si>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</si>
  <si>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</si>
  <si>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</si>
  <si>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</si>
  <si>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</si>
  <si>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</si>
  <si>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</si>
  <si>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</si>
  <si>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</si>
  <si>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</si>
  <si>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</si>
  <si>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</si>
  <si>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</si>
  <si>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</si>
  <si>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</si>
  <si>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</si>
  <si>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</si>
  <si>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</si>
  <si>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</si>
  <si>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</si>
  <si>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</si>
  <si>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</si>
  <si>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</si>
  <si>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</si>
  <si>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</si>
  <si>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</si>
  <si>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</si>
  <si>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</si>
  <si>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</si>
  <si>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</si>
  <si>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</si>
  <si>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</si>
  <si>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</si>
  <si>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</si>
  <si>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</si>
  <si>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</si>
  <si>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</si>
  <si>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</si>
  <si>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</si>
  <si>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</si>
  <si>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</si>
  <si>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</si>
  <si>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</si>
  <si>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</si>
  <si>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</si>
  <si>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</si>
  <si>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</si>
  <si>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</si>
  <si>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</si>
  <si>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</si>
  <si>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</si>
  <si>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</si>
  <si>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</si>
  <si>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</si>
  <si>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</si>
  <si>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</si>
  <si>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</si>
  <si>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</si>
  <si>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</si>
  <si>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</si>
  <si>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</si>
  <si>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</si>
  <si>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</si>
  <si>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</si>
  <si>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</si>
  <si>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</si>
  <si>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</si>
  <si>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</si>
  <si>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</si>
  <si>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</si>
  <si>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</si>
  <si>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</si>
  <si>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</si>
  <si>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</si>
  <si>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</si>
  <si>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</si>
  <si>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</si>
  <si>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</si>
  <si>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</si>
  <si>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</si>
  <si>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</si>
  <si>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</si>
  <si>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</si>
  <si>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</si>
  <si>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</si>
  <si>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</si>
  <si>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</si>
  <si>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</si>
  <si>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</si>
  <si>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</si>
  <si>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</si>
  <si>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</si>
  <si>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Frivillige aftaler om dyrkningspraksis eller andre restriktioner i arealanvendelse</t>
  </si>
  <si>
    <t>Nye tilslutninger</t>
  </si>
  <si>
    <t>Håndteret mængder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</si>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</sst>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3" fontId="16" fillId="4" borderId="4" xfId="0" applyNumberFormat="1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6" t="s">
        <v>0</v>
      </c>
      <c r="D6" s="106"/>
      <c r="E6" s="10"/>
    </row>
    <row r="7" spans="1:5" ht="15" customHeight="1" x14ac:dyDescent="0.25">
      <c r="A7" s="9"/>
      <c r="B7" s="10"/>
      <c r="C7" s="106"/>
      <c r="D7" s="106"/>
      <c r="E7" s="10"/>
    </row>
    <row r="8" spans="1:5" ht="15.75" customHeight="1" x14ac:dyDescent="0.25">
      <c r="A8" s="9"/>
      <c r="B8" s="11"/>
      <c r="C8" s="107" t="s">
        <v>1</v>
      </c>
      <c r="D8" s="107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8" t="s">
        <v>2</v>
      </c>
      <c r="D11" s="108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9" t="s">
        <v>14</v>
      </c>
      <c r="D23" s="109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WWN9AcZ3rU/ee3XzORUmVbVhT4lk0tE3IOJTO30tkqdl+k5PJhfr6MJa4+7dYLs5VOr4RsWifELRITzIcBACmw==" saltValue="vz+SWqCoXe4cnW3QKFSOE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15611438.683125179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306982.10886472452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-51685.415944198809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-181958.00450667806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202333.62809285347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15887110.999631882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15887110.999631882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grLj7feq3gmI24Tt42a60v064lNuJSE7vl+T0r5kezS266xPwsXOUvikdAAzWWvKp+0s42gUxFGtCad5dHNBgw==" saltValue="27fCi3kVh/FCowamcIzyY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26480688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371551.15695169009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476436.41286050004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27328675.56981219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26272627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1056048.5698121898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2385362</v>
      </c>
      <c r="D18" s="39" t="s">
        <v>31</v>
      </c>
      <c r="E18" s="9"/>
    </row>
    <row r="19" spans="1:5" ht="15" customHeight="1" x14ac:dyDescent="0.25">
      <c r="A19" s="9"/>
      <c r="B19" s="18" t="s">
        <v>141</v>
      </c>
      <c r="C19" s="34">
        <f>C15+C18</f>
        <v>3441410.5698121898</v>
      </c>
      <c r="D19" s="20" t="s">
        <v>31</v>
      </c>
      <c r="E19" s="9"/>
    </row>
    <row r="20" spans="1:5" ht="49.5" customHeight="1" x14ac:dyDescent="0.25">
      <c r="A20" s="9"/>
      <c r="B20" s="111" t="s">
        <v>142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143</v>
      </c>
      <c r="C22" s="19"/>
      <c r="D22" s="20"/>
      <c r="E22" s="9"/>
    </row>
    <row r="23" spans="1:5" ht="27.95" customHeight="1" x14ac:dyDescent="0.25">
      <c r="A23" s="9"/>
      <c r="B23" s="42" t="s">
        <v>144</v>
      </c>
      <c r="C23" s="43">
        <f>100*2385362/(29277557+409943)</f>
        <v>8.0349035789473682</v>
      </c>
      <c r="D23" s="39" t="s">
        <v>145</v>
      </c>
      <c r="E23" s="9"/>
    </row>
    <row r="24" spans="1:5" ht="27.95" customHeight="1" x14ac:dyDescent="0.25">
      <c r="A24" s="9"/>
      <c r="B24" s="42" t="s">
        <v>146</v>
      </c>
      <c r="C24" s="43">
        <f>C19/C12*100</f>
        <v>12.592672341625081</v>
      </c>
      <c r="D24" s="39" t="s">
        <v>145</v>
      </c>
      <c r="E24" s="9"/>
    </row>
    <row r="25" spans="1:5" ht="56.25" customHeight="1" x14ac:dyDescent="0.25">
      <c r="A25" s="9"/>
      <c r="B25" s="111" t="s">
        <v>147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WM/00UGRBs6fxyho8TxLJdomxpvXfI+zaSbQJGDrMJTpBXN0ycBLZL+moYaHXU0RE2U8GvJOzocEYraNYKAjeg==" saltValue="K9UbsU2MTRPfgbJxnbR8T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14567799.265127134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371551.15695169009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-126501.79269494236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-172092.10389838868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970682.157639688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15611438.683125179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-2288215.6964186281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151</v>
      </c>
      <c r="C23" s="64">
        <v>13323222.986706551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CDoMHQKkxj5cQ2Nhgw9roxlafHh93qz+IydgmNun0/knB5rr++kdbdcs8oCDBRrsH9GZQHrW+UZkuz7U1n5m6A==" saltValue="Yo74rGMHL120iDLMRBLTG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9175089.9965649825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-183501.79993129964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106312.02870021999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9097900.225333903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-181958.00450667806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8110184.7707107766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203310.23740700001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8313495.0081177764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-181958.00450667806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pn2VzH65bE9ecxALzaaq8JWXMGRk+OfByo6fYcPvm4d/tSU0W+ApCJWND0pUo8hFOG6HwDfGM2F7o1+Yl7Z0Ww==" saltValue="GqTcDfqbNWbEs+XTzCzo8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3535.9928605000023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148</v>
      </c>
      <c r="C12" s="74">
        <v>168273</v>
      </c>
      <c r="D12" s="39" t="s">
        <v>31</v>
      </c>
      <c r="E12" s="9"/>
    </row>
    <row r="13" spans="1:5" ht="15" customHeight="1" x14ac:dyDescent="0.25">
      <c r="A13" s="9"/>
      <c r="B13" s="75"/>
      <c r="C13" s="74"/>
      <c r="D13" s="39" t="s">
        <v>31</v>
      </c>
      <c r="E13" s="9"/>
    </row>
    <row r="14" spans="1:5" ht="15" customHeight="1" x14ac:dyDescent="0.25">
      <c r="A14" s="9"/>
      <c r="B14" s="75"/>
      <c r="C14" s="74"/>
      <c r="D14" s="39" t="s">
        <v>31</v>
      </c>
      <c r="E14" s="9"/>
    </row>
    <row r="15" spans="1:5" ht="15" customHeight="1" x14ac:dyDescent="0.25">
      <c r="A15" s="9"/>
      <c r="B15" s="75"/>
      <c r="C15" s="74"/>
      <c r="D15" s="39" t="s">
        <v>31</v>
      </c>
      <c r="E15" s="9"/>
    </row>
    <row r="16" spans="1:5" ht="15" customHeight="1" x14ac:dyDescent="0.25">
      <c r="A16" s="9"/>
      <c r="B16" s="75"/>
      <c r="C16" s="74"/>
      <c r="D16" s="39" t="s">
        <v>31</v>
      </c>
      <c r="E16" s="9"/>
    </row>
    <row r="17" spans="1:5" ht="15" customHeight="1" x14ac:dyDescent="0.25">
      <c r="A17" s="9"/>
      <c r="B17" s="75"/>
      <c r="C17" s="74"/>
      <c r="D17" s="39" t="s">
        <v>31</v>
      </c>
      <c r="E17" s="9"/>
    </row>
    <row r="18" spans="1:5" ht="15" customHeight="1" x14ac:dyDescent="0.25">
      <c r="A18" s="9"/>
      <c r="B18" s="75"/>
      <c r="C18" s="74"/>
      <c r="D18" s="39" t="s">
        <v>31</v>
      </c>
      <c r="E18" s="9"/>
    </row>
    <row r="19" spans="1:5" ht="15" customHeight="1" x14ac:dyDescent="0.25">
      <c r="A19" s="9"/>
      <c r="B19" s="75"/>
      <c r="C19" s="74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171808.9928605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r5qE61OUnfrM/vyt0ve3JeXgEaiQIZ9fTUtiRUr9NYLtuHhBannx6N2+0xmKEz7rsPFprW5qSDM7paZVPz1kQA==" saltValue="O1iDi7TWwME4ZYVF4wfgS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13878244.433855539</v>
      </c>
      <c r="D9" s="26">
        <v>10734298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90448.007139499998</v>
      </c>
      <c r="D10" s="26">
        <v>93984</v>
      </c>
      <c r="E10" s="26">
        <f t="shared" ref="E10:E19" si="0">MAX(D10-C10,0)</f>
        <v>3535.9928605000023</v>
      </c>
      <c r="F10" s="39" t="s">
        <v>31</v>
      </c>
      <c r="G10" s="9"/>
    </row>
    <row r="11" spans="1:7" ht="15" customHeight="1" x14ac:dyDescent="0.25">
      <c r="A11" s="9"/>
      <c r="B11" s="73" t="s">
        <v>139</v>
      </c>
      <c r="C11" s="26">
        <v>43510.55106492</v>
      </c>
      <c r="D11" s="26">
        <v>19166</v>
      </c>
      <c r="E11" s="26">
        <f t="shared" si="0"/>
        <v>0</v>
      </c>
      <c r="F11" s="39" t="s">
        <v>31</v>
      </c>
      <c r="G11" s="9"/>
    </row>
    <row r="12" spans="1:7" ht="15" hidden="1" customHeight="1" x14ac:dyDescent="0.25">
      <c r="A12" s="9"/>
      <c r="B12" s="73"/>
      <c r="C12" s="26"/>
      <c r="D12" s="26"/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5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5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5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5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5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5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5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hsR28lusX8Py1XiGCocwnG28HBa7fr2e8xlYGyHc6FyHJ17nq00Sx6plLNr874lso/Hkah2NKY+ElFDkHnbJfQ==" saltValue="RrfBlmC7U87sLvspq25iA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149</v>
      </c>
      <c r="C10" s="26">
        <v>101736.53</v>
      </c>
      <c r="D10" s="39" t="s">
        <v>31</v>
      </c>
      <c r="E10" s="26">
        <v>190668.89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101736.53</v>
      </c>
      <c r="D18" s="77" t="s">
        <v>31</v>
      </c>
      <c r="E18" s="76">
        <f>SUM(E10:E17)</f>
        <v>190668.89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-861.47342849274514</v>
      </c>
      <c r="D19" s="39" t="s">
        <v>31</v>
      </c>
      <c r="E19" s="26">
        <f>-E18*'8. Nøgletal'!C23</f>
        <v>-1614.5251108447094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-2034.7306000000001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6553.1136119109315</v>
      </c>
      <c r="D21" s="39" t="s">
        <v>31</v>
      </c>
      <c r="E21" s="26">
        <f>SUM(E18:E20)*'8. Nøgletal'!C9</f>
        <v>12534.304392150998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105393.43958341819</v>
      </c>
      <c r="D22" s="77" t="s">
        <v>31</v>
      </c>
      <c r="E22" s="76">
        <f>SUM(E18:E21)</f>
        <v>201588.66928130633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WHchgMP+EZm12yK7g8pWUr/hg/joOcA4iHMBl64YZ8Pg0QB6MVl4AuhACtD74/MKyRNDLu5XH14Ap61MK9yhaw==" saltValue="6kOzTzQr3GwZW/jEx0kzN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12222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12222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dXJs64J/h2Kk4XOSBLLkwALbgCTk9y54TNLawuVdnBrWOyO2vYPAVcawuD+n9DN5iKRvHG0oAhnkycIsb0/zCw==" saltValue="gxlGSZ5toUPrno1aWPbt5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ujbC4+n+8U7ViG2VaVuOz/H7gtxDu0yTtzZZImyuS6JEHlSUUDGw+cOq3O5In7RPcq2iIgTN9EEwIdMALzleog==" saltValue="6kkKEBpf/0FmLz7WbyDhP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140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1Y89mMkW4wy7gzaNyq3QabSGSFVA20YbKdfph2FwLzubX3WpCrWFjxZuTCyykqqxz+GqOLuXf30V/ZdFaR10uw==" saltValue="4J/yvvRVm0v8A62UWteSl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mCTb4WPscU3n+4VYpxkPDgQWArH2rR2q4GdMFftlPlCYuZOHxY1l4IMKt1W8dS4CvIW2CTQVBhBa1H1/tNxS9w==" saltValue="qRQntbP/Le2XhAWcfQg92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4DbVlIWt9sb7e0EmNlLQmysji9eEG5gxVrlR4kA9+mCqk7a7S9KtgbEMWBlMijlC+VuMp0WsbJpCAJ7GGb2shw==" saltValue="I6s6T6A9TdbAlV2DVeojw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BvprLO9lS6pR6w6nBwtPMGfIu3HemoR+oiN625ppuMMAl8pjWyEFY50pTMvkq5ksbvoYntoP104C1GeDUV5NVQ==" saltValue="rmv5gPrdBeuG6uFqFecgx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8.4676903025171502E-3</v>
      </c>
      <c r="D23" s="16"/>
    </row>
    <row r="24" spans="1:4" ht="15" customHeight="1" x14ac:dyDescent="0.25">
      <c r="A24" s="9"/>
      <c r="B24" s="37" t="s">
        <v>121</v>
      </c>
      <c r="C24" s="8">
        <v>3.2468934336882674E-3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nDsCU1JRVT9+pgs3djtqegrvhnjgoYyTwetX//6QyU99uFJPMhoiInQLKkMwwWs13JzvOE93P/lIp6sXEtRkFA==" saltValue="AVlIWydrAgsaLcWqEuZmy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2026-09-23T08:29:43Z</dcterms:modified>
</cp:coreProperties>
</file>