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orsyning Helsingør Vand AS (V053)\ØR2027\"/>
    </mc:Choice>
  </mc:AlternateContent>
  <xr:revisionPtr revIDLastSave="0" documentId="13_ncr:1_{6222C1A9-C4C0-4C4E-BB0B-76216406727C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C13" i="3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2" i="3" l="1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21" i="9"/>
  <c r="E22" i="9" s="1"/>
  <c r="E12" i="13"/>
  <c r="C11" i="3" s="1"/>
  <c r="C10" i="3" l="1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<sst xmlns="http://schemas.openxmlformats.org/spreadsheetml/2006/main" count="331" uniqueCount="153">
  <si>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</si>
  <si>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</si>
  <si>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</si>
  <si>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</si>
  <si>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</si>
  <si>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</si>
  <si>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</si>
  <si>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</si>
  <si>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</si>
  <si>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</si>
  <si>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</si>
  <si>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</si>
  <si>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</si>
  <si>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</si>
  <si>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</si>
  <si>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</si>
  <si>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</si>
  <si>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</si>
  <si>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</si>
  <si>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</si>
  <si>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</si>
  <si>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</si>
  <si>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</si>
  <si>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</si>
  <si>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</si>
  <si>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</si>
  <si>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</si>
  <si>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</si>
  <si>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</si>
  <si>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</si>
  <si>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</si>
  <si>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</si>
  <si>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</si>
  <si>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</si>
  <si>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</si>
  <si>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</si>
  <si>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</si>
  <si>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</si>
  <si>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</si>
  <si>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</si>
  <si>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</si>
  <si>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</si>
  <si>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</si>
  <si>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</si>
  <si>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</si>
  <si>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</si>
  <si>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</si>
  <si>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</si>
  <si>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</si>
  <si>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</si>
  <si>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</si>
  <si>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</si>
  <si>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</si>
  <si>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</si>
  <si>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</si>
  <si>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</si>
  <si>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</si>
  <si>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</si>
  <si>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</si>
  <si>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</si>
  <si>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</si>
  <si>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</si>
  <si>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</si>
  <si>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</si>
  <si>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</si>
  <si>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</si>
  <si>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</si>
  <si>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</si>
  <si>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</si>
  <si>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</si>
  <si>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</si>
  <si>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</si>
  <si>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</si>
  <si>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</si>
  <si>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</si>
  <si>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</si>
  <si>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</si>
  <si>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</si>
  <si>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</si>
  <si>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</si>
  <si>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</si>
  <si>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</si>
  <si>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</si>
  <si>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</si>
  <si>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</si>
  <si>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</si>
  <si>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</si>
  <si>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</si>
  <si>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</si>
  <si>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</si>
  <si>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</si>
  <si>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</si>
  <si>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</si>
  <si>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</si>
  <si>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</si>
  <si>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</si>
  <si>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</si>
  <si>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</si>
  <si>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</si>
  <si>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</si>
  <si>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</si>
  <si>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</si>
  <si>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</si>
  <si>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</si>
  <si>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</si>
  <si>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</si>
  <si>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</si>
  <si>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</si>
  <si>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</si>
  <si>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</si>
  <si>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</si>
  <si>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</si>
  <si>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</si>
  <si>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</si>
  <si>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</si>
  <si>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</si>
  <si>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</si>
  <si>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</si>
  <si>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</si>
  <si>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</si>
  <si>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</si>
  <si>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</si>
  <si>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</si>
  <si>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</si>
  <si>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</si>
  <si>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</si>
  <si>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</si>
  <si>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</si>
  <si>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</si>
  <si>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</si>
  <si>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</si>
  <si>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</si>
  <si>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</si>
  <si>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</si>
  <si>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</si>
  <si>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</si>
  <si>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</si>
  <si>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</si>
  <si>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</si>
  <si>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</si>
  <si>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</si>
  <si>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</si>
  <si>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</si>
  <si>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</si>
  <si>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</si>
  <si>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</si>
  <si>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</si>
  <si>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</si>
  <si>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01_Ansøgning 2025_Mindre udvidelser</t>
  </si>
  <si>
    <t>02_Udvidelse Ålsgårde 3. etape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</si>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</sst>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65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GGxPpTmswxdhXXm36i7nKaS7APh+Vr8EyK0DlbA3fiJuhjCrTBt8EXt2ICPH/D7qjtcyDh73Cj+WhiPDgA2EGA==" saltValue="163qNoh0Kaq06ea366a+z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54410360.105468959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108377.50873717701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-1090374.7522841226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-579236.91572357411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681753.72470595979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53530879.670904391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53530879.670904391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TRyMUAMi+AmPblxUYihjwbMW37sXjuSXFC0FUixwUcfjtqdsehi8wjPOQxzrKQdr4FbgnVvKgERIbDRrqE217g==" saltValue="PefcXc4ZrgfjZ5EnCajYS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73.5703125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69038701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496034.37951685942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111161.69480286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69645897.07431972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70785739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-450000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-1139841.9256802797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1008462</v>
      </c>
      <c r="D18" s="39" t="s">
        <v>31</v>
      </c>
      <c r="E18" s="9"/>
    </row>
    <row r="19" spans="1:5" ht="15" customHeight="1" x14ac:dyDescent="0.25">
      <c r="A19" s="9"/>
      <c r="B19" s="18" t="s">
        <v>142</v>
      </c>
      <c r="C19" s="34">
        <f>C15+C18</f>
        <v>-131379.92568027973</v>
      </c>
      <c r="D19" s="20" t="s">
        <v>31</v>
      </c>
      <c r="E19" s="9"/>
    </row>
    <row r="20" spans="1:5" ht="30.75" customHeight="1" x14ac:dyDescent="0.25">
      <c r="A20" s="9"/>
      <c r="B20" s="115" t="s">
        <v>151</v>
      </c>
      <c r="C20" s="116"/>
      <c r="D20" s="117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143</v>
      </c>
      <c r="C22" s="19"/>
      <c r="D22" s="20"/>
      <c r="E22" s="9"/>
    </row>
    <row r="23" spans="1:5" ht="15" customHeight="1" x14ac:dyDescent="0.25">
      <c r="A23" s="9"/>
      <c r="B23" s="42" t="s">
        <v>144</v>
      </c>
      <c r="C23" s="43">
        <f>100*1008462/(69187764+650965)</f>
        <v>1.4439867598392291</v>
      </c>
      <c r="D23" s="39" t="s">
        <v>145</v>
      </c>
      <c r="E23" s="9"/>
    </row>
    <row r="24" spans="1:5" ht="15" customHeight="1" x14ac:dyDescent="0.25">
      <c r="A24" s="9"/>
      <c r="B24" s="42" t="s">
        <v>146</v>
      </c>
      <c r="C24" s="43">
        <f>C19/C12*100</f>
        <v>-0.1886398642264355</v>
      </c>
      <c r="D24" s="39" t="s">
        <v>145</v>
      </c>
      <c r="E24" s="9"/>
    </row>
    <row r="25" spans="1:5" ht="56.25" customHeight="1" x14ac:dyDescent="0.25">
      <c r="A25" s="9"/>
      <c r="B25" s="111" t="s">
        <v>147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6QGR/5ozsCZ1NWzPA4/DlIlnDFoO27BhAMbkrMluTvNeP8i3x5lrJP1Ubzh6CqqUWfOhpEkFCAQPb3Mkn0lN1Q==" saltValue="vnvBdMmOkSQaD3TOIkljr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8" t="s">
        <v>87</v>
      </c>
      <c r="C3" s="118"/>
      <c r="D3" s="118"/>
      <c r="E3" s="44"/>
    </row>
    <row r="4" spans="1:5" ht="15" customHeight="1" x14ac:dyDescent="0.25">
      <c r="A4" s="44"/>
      <c r="B4" s="118"/>
      <c r="C4" s="118"/>
      <c r="D4" s="118"/>
      <c r="E4" s="44"/>
    </row>
    <row r="5" spans="1:5" ht="15" customHeight="1" x14ac:dyDescent="0.25">
      <c r="A5" s="44"/>
      <c r="B5" s="118"/>
      <c r="C5" s="118"/>
      <c r="D5" s="118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51962007.469024114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496034.37951685942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-877061.20073087758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-553727.4306395509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3383106.8882984077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54410360.105468959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-1937512.9747002721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152</v>
      </c>
      <c r="C23" s="64">
        <v>52472847.130768687</v>
      </c>
      <c r="D23" s="47" t="s">
        <v>31</v>
      </c>
      <c r="E23" s="44"/>
    </row>
    <row r="24" spans="1:5" ht="30" customHeight="1" x14ac:dyDescent="0.25">
      <c r="A24" s="44"/>
      <c r="B24" s="119" t="s">
        <v>136</v>
      </c>
      <c r="C24" s="119"/>
      <c r="D24" s="119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eUpqULhuX5x9ygKCDkDG0cjynB97XUjIk4mvgdNLM1xNbftb8tjfR7xcOZd4vUJtFkqcUTYHpPthWu/nxx8Fmw==" saltValue="LFkszGV+OT/aNO5v/lhkH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20" t="s">
        <v>88</v>
      </c>
      <c r="C8" s="121"/>
      <c r="D8" s="122"/>
      <c r="E8" s="9"/>
    </row>
    <row r="9" spans="1:5" ht="15" customHeight="1" x14ac:dyDescent="0.25">
      <c r="A9" s="9"/>
      <c r="B9" s="42" t="s">
        <v>89</v>
      </c>
      <c r="C9" s="2">
        <v>29521977.964547656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-590439.5592909531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30307.380922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28961845.786178704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-579236.91572357411</v>
      </c>
      <c r="D13" s="70" t="s">
        <v>31</v>
      </c>
      <c r="E13" s="71"/>
    </row>
    <row r="14" spans="1:5" ht="15" customHeight="1" x14ac:dyDescent="0.25">
      <c r="A14" s="9"/>
      <c r="B14" s="120" t="s">
        <v>94</v>
      </c>
      <c r="C14" s="121"/>
      <c r="D14" s="122"/>
      <c r="E14" s="9"/>
    </row>
    <row r="15" spans="1:5" ht="15" customHeight="1" x14ac:dyDescent="0.25">
      <c r="A15" s="9"/>
      <c r="B15" s="37" t="s">
        <v>46</v>
      </c>
      <c r="C15" s="3">
        <v>35406701.742804594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79923.450200000007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35486625.193004593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-579236.91572357411</v>
      </c>
      <c r="D20" s="20" t="s">
        <v>31</v>
      </c>
      <c r="E20" s="9"/>
    </row>
    <row r="21" spans="1:5" ht="39.950000000000003" customHeight="1" x14ac:dyDescent="0.25">
      <c r="A21" s="9"/>
      <c r="B21" s="123" t="s">
        <v>125</v>
      </c>
      <c r="C21" s="124"/>
      <c r="D21" s="125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ABJkT+VDu+FfBId68NqjVBwXye4GJjLPXhJYRTAExb/VKkstS4e2TJz1KHoYJJUaXKJHW85uXxNfZfaBey9gyg==" saltValue="PpvXi6npgWDTJnTtIs9vI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6" t="s">
        <v>99</v>
      </c>
      <c r="C8" s="127"/>
      <c r="D8" s="128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7204.6948028600018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140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/>
      <c r="C13" s="75"/>
      <c r="D13" s="39" t="s">
        <v>31</v>
      </c>
      <c r="E13" s="9"/>
    </row>
    <row r="14" spans="1:5" ht="15" customHeight="1" x14ac:dyDescent="0.25">
      <c r="A14" s="9"/>
      <c r="B14" s="74"/>
      <c r="C14" s="75"/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7204.6948028600018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20" t="s">
        <v>39</v>
      </c>
      <c r="C22" s="121"/>
      <c r="D22" s="122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4lNqcnaHgrEsc3Har9n/HroCFldaRMo3gjeTJm/8UoQ4Ndp+OHR4bXTMVW4lkBuAUHO2KvnihTycDxzCtC3WHQ==" saltValue="GhfMd0xy9A721xbxObyV2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18305929.638866469</v>
      </c>
      <c r="D9" s="26">
        <v>17107291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109954.30519714</v>
      </c>
      <c r="D10" s="26">
        <v>117159</v>
      </c>
      <c r="E10" s="26">
        <f t="shared" ref="E10:E19" si="0">MAX(D10-C10,0)</f>
        <v>7204.6948028600018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388329.50796259998</v>
      </c>
      <c r="D11" s="26">
        <v>317877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140</v>
      </c>
      <c r="C12" s="26">
        <v>209992.87098179001</v>
      </c>
      <c r="D12" s="26">
        <v>110890</v>
      </c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15" t="s">
        <v>104</v>
      </c>
      <c r="C21" s="116"/>
      <c r="D21" s="116"/>
      <c r="E21" s="116"/>
      <c r="F21" s="117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2TjQneo9YEGAXMEVCYR6WpW8JGUyQMSbJzYDQ+4Ml4NTWHz1I/NasvbK29/FUdN9fCs45CFzjjRgbTguRn/gQw==" saltValue="Mtee1m1Tg9U5fjaqrztI1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148</v>
      </c>
      <c r="C10" s="26">
        <v>29003</v>
      </c>
      <c r="D10" s="39" t="s">
        <v>31</v>
      </c>
      <c r="E10" s="26">
        <v>5486</v>
      </c>
      <c r="F10" s="39" t="s">
        <v>31</v>
      </c>
      <c r="G10" s="9"/>
    </row>
    <row r="11" spans="1:7" ht="15" customHeight="1" x14ac:dyDescent="0.25">
      <c r="A11" s="9"/>
      <c r="B11" s="91" t="s">
        <v>149</v>
      </c>
      <c r="C11" s="26">
        <v>0</v>
      </c>
      <c r="D11" s="39" t="s">
        <v>31</v>
      </c>
      <c r="E11" s="26">
        <v>69468</v>
      </c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29003</v>
      </c>
      <c r="D18" s="77" t="s">
        <v>31</v>
      </c>
      <c r="E18" s="76">
        <f>SUM(E10:E17)</f>
        <v>74954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-484.90956025849329</v>
      </c>
      <c r="D19" s="39" t="s">
        <v>31</v>
      </c>
      <c r="E19" s="26">
        <f>-E18*'8. Nøgletal'!C23</f>
        <v>-1253.177642989177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-580.06000000000006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1852.2914181548617</v>
      </c>
      <c r="D21" s="39" t="s">
        <v>31</v>
      </c>
      <c r="E21" s="26">
        <f>SUM(E18:E20)*'8. Nøgletal'!C9</f>
        <v>4886.3645222698178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29790.321857896368</v>
      </c>
      <c r="D22" s="77" t="s">
        <v>31</v>
      </c>
      <c r="E22" s="76">
        <f>SUM(E18:E21)</f>
        <v>78587.186879280634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42kBrrROxdmmkmF3S8K0Ca1a5UdK7SX+Vd3B2SwD0Ftau8m/bhNKtGNKhO6bNPqiVP2y5SHAF/TN2QphMd7A8Q==" saltValue="1kHnRNzqWwWK2hWFRordM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18</v>
      </c>
      <c r="C8" s="121"/>
      <c r="D8" s="121"/>
      <c r="E8" s="121"/>
      <c r="F8" s="122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/>
      <c r="D10" s="39" t="s">
        <v>31</v>
      </c>
      <c r="E10" s="26"/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0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y3ubPdT1OekZLpdyKnTwG4T0YQqhrjJukC8QNGwezvfs3Rhy+ICPnz77zJKvDC/NL7mv81YBdQAwE2mcLnPyEw==" saltValue="udC7JpjAvMNDUvpY4wAWw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20" t="s">
        <v>108</v>
      </c>
      <c r="C8" s="121"/>
      <c r="D8" s="122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y1/QZAnZsD56dt0ikL3zR0ZH2IrIj+InB9KHtXfsqC2IfHFNp5FhDTll4JWWLXkYzOcVTJda4fMVlCxXG0FBvw==" saltValue="5m5CqrwNcMBkDHlOr9saI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20" t="s">
        <v>57</v>
      </c>
      <c r="C8" s="121"/>
      <c r="D8" s="122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20" t="s">
        <v>59</v>
      </c>
      <c r="C12" s="121"/>
      <c r="D12" s="122"/>
      <c r="E12" s="9"/>
    </row>
    <row r="13" spans="1:5" ht="26.25" customHeight="1" x14ac:dyDescent="0.25">
      <c r="A13" s="9"/>
      <c r="B13" s="81" t="s">
        <v>141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m3EC3+ZjwazUUl9SlokYjlHyJ9JmkssfsPVly3xHoDW2Ef3hmSgSQiOs/i7kSgDv+tdxZmHF+c8uqgHkO8L/6w==" saltValue="YY0AfBZr3TokmC24qhj/F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BNbaVi1XkeFH0G55ktT6eTINe5+5c4ae4+BCkrzRNPa9du0obQH08uMtPYJIMp2l5My2S5GbbKAXX4bweOtKmQ==" saltValue="zBMmUqQZFB3sVTj+yptoS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116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OKqiblzCFS2PC2sXHoif2Hgut4ZWD6y/wzcKryA0lOoYbJxmqFNz90Y333cNaeJwpKTD60E+h0zkz0aGSt0XCA==" saltValue="whSjYbqx2UT0NQxjdLBE2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26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X5fpRg2Hum1ZJnDJ0/cb8VdnXEyxhCzWMUGRjB4sw3kPeMGwCfDI0xDivm3PgUA5Daq2Cp2MFgqdnzZyfxs9eQ==" saltValue="IEIfxcYQy/Y8byIX3p5QY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20" t="s">
        <v>35</v>
      </c>
      <c r="C22" s="122"/>
      <c r="D22" s="9"/>
    </row>
    <row r="23" spans="1:4" ht="15" customHeight="1" x14ac:dyDescent="0.25">
      <c r="A23" s="9"/>
      <c r="B23" s="37" t="s">
        <v>82</v>
      </c>
      <c r="C23" s="8">
        <v>1.6719289737561399E-2</v>
      </c>
      <c r="D23" s="16"/>
    </row>
    <row r="24" spans="1:4" ht="15" customHeight="1" x14ac:dyDescent="0.25">
      <c r="A24" s="9"/>
      <c r="B24" s="37" t="s">
        <v>121</v>
      </c>
      <c r="C24" s="8">
        <v>0.02</v>
      </c>
      <c r="D24" s="16"/>
    </row>
    <row r="25" spans="1:4" ht="15" customHeight="1" x14ac:dyDescent="0.25">
      <c r="A25" s="9"/>
      <c r="B25" s="120"/>
      <c r="C25" s="122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YWzSs2S9CZJDCMMNrsXDZI8zSeyFfqlBK7RjOvV8IM/Y17ofEWKKaRga/K9NhgspL4jVym66FzaGNf0S5xE9fw==" saltValue="QTg0pkMosRhhsINLWT8uN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2026-09-23T08:29:45Z</dcterms:modified>
</cp:coreProperties>
</file>