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Jammerbugt Forsyning AS (S054)\ØR2025\"/>
    </mc:Choice>
  </mc:AlternateContent>
  <xr:revisionPtr revIDLastSave="0" documentId="13_ncr:1_{7562E9DB-53B7-4739-B67E-207F9821ECB3}"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2"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<sst xmlns="http://schemas.openxmlformats.org/spreadsheetml/2006/main" count="550" uniqueCount="235">
  <si>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</si>
  <si>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</si>
  <si>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</si>
  <si>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</si>
  <si>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</si>
  <si>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</si>
  <si>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</si>
  <si>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</si>
  <si>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</si>
  <si>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</si>
  <si>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</si>
  <si>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</si>
  <si>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</si>
  <si>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</si>
  <si>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</si>
  <si>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</si>
  <si>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</si>
  <si>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</si>
  <si>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</si>
  <si>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</si>
  <si>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</si>
  <si>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</si>
  <si>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</si>
  <si>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</si>
  <si>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</si>
  <si>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</si>
  <si>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</si>
  <si>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</si>
  <si>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</si>
  <si>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</si>
  <si>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</si>
  <si>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</si>
  <si>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</si>
  <si>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</si>
  <si>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</si>
  <si>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</si>
  <si>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</si>
  <si>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</si>
  <si>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</si>
  <si>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</si>
  <si>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</si>
  <si>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</si>
  <si>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</si>
  <si>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</si>
  <si>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</si>
  <si>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</si>
  <si>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</si>
  <si>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</si>
  <si>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</si>
  <si>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</si>
  <si>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</si>
  <si>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</si>
  <si>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</si>
  <si>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</si>
  <si>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</si>
  <si>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</si>
  <si>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</si>
  <si>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</si>
  <si>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</si>
  <si>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</si>
  <si>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</si>
  <si>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</si>
  <si>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</si>
  <si>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</si>
  <si>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</si>
  <si>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</si>
  <si>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</si>
  <si>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</si>
  <si>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</si>
  <si>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</si>
  <si>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</si>
  <si>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</si>
  <si>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</si>
  <si>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</si>
  <si>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</si>
  <si>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</si>
  <si>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</si>
  <si>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</si>
  <si>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</si>
  <si>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</si>
  <si>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</si>
  <si>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</si>
  <si>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</si>
  <si>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</si>
  <si>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</si>
  <si>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</si>
  <si>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</si>
  <si>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</si>
  <si>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</si>
  <si>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</si>
  <si>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</si>
  <si>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</si>
  <si>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</si>
  <si>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</si>
  <si>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</si>
  <si>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</si>
  <si>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</si>
  <si>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</si>
  <si>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</si>
  <si>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</si>
  <si>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</si>
  <si>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</si>
  <si>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</si>
  <si>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</si>
  <si>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</si>
  <si>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</si>
  <si>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</si>
  <si>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</si>
  <si>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</si>
  <si>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</si>
  <si>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</si>
  <si>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</si>
  <si>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</si>
  <si>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</si>
  <si>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</si>
  <si>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</si>
  <si>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</si>
  <si>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</si>
  <si>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</si>
  <si>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</si>
  <si>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</si>
  <si>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</si>
  <si>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</si>
  <si>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</si>
  <si>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</si>
  <si>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</si>
  <si>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</si>
  <si>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</si>
  <si>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</si>
  <si>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</si>
  <si>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</si>
  <si>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</si>
  <si>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</si>
  <si>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</si>
  <si>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</si>
  <si>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</si>
  <si>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</si>
  <si>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</si>
  <si>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</si>
  <si>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</si>
  <si>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</si>
  <si>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</si>
  <si>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</si>
  <si>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</si>
  <si>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</si>
  <si>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</si>
  <si>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</si>
  <si>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</si>
  <si>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</si>
  <si>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</si>
  <si>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</si>
  <si>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</si>
  <si>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</si>
  <si>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</si>
  <si>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</si>
  <si>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</si>
  <si>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</si>
  <si>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</si>
  <si>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</si>
  <si>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</si>
  <si>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</si>
  <si>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</si>
  <si>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</si>
  <si>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</si>
  <si>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</si>
  <si>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</si>
  <si>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</si>
  <si>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</si>
  <si>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</si>
  <si>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</si>
  <si>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</si>
  <si>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</si>
  <si>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</si>
  <si>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</si>
  <si>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</si>
  <si>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</si>
  <si>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</si>
  <si>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</si>
  <si>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</si>
  <si>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</si>
  <si>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</si>
  <si>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</si>
  <si>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</si>
  <si>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</si>
  <si>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</si>
  <si>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</si>
  <si>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</si>
  <si>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</si>
  <si>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</si>
  <si>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</si>
  <si>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</si>
  <si>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</si>
  <si>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</si>
  <si>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</si>
  <si>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</si>
  <si>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</si>
  <si>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</si>
  <si>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</si>
  <si>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</si>
  <si>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</si>
  <si>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</si>
  <si>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</si>
  <si>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</si>
  <si>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</si>
  <si>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</si>
  <si>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</si>
  <si>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</si>
  <si>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</si>
  <si>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</si>
  <si>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</si>
  <si>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</si>
  <si>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</si>
  <si>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</si>
  <si>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</si>
  <si>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</si>
  <si>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</si>
  <si>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</si>
  <si>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</si>
  <si>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</si>
  <si>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</si>
  <si>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</si>
  <si>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</si>
  <si>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</si>
  <si>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</si>
  <si>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</si>
  <si>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</si>
  <si>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</si>
  <si>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</si>
  <si>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</si>
  <si>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</si>
  <si>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</si>
  <si>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</si>
  <si>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Erstatninger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</si>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</sst>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234</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VfF5Nu+Ab0EfdTO8yqPWjhFmD9DSYA6gNziu1A2vrZxzXUgQu3/0h8PUBQhzoihjuNbuEMwe4rEAMry7GHGXCA==" saltValue="Eed3uoC+iSM01Lhlj7Avu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228</v>
      </c>
      <c r="C10" s="73">
        <v>1373909</v>
      </c>
      <c r="D10" s="14" t="s">
        <v>3</v>
      </c>
      <c r="E10" s="1"/>
    </row>
    <row r="11" spans="1:5" ht="15" customHeight="1" x14ac:dyDescent="0.25">
      <c r="A11" s="1"/>
      <c r="B11" s="72" t="s">
        <v>229</v>
      </c>
      <c r="C11" s="73">
        <v>77305</v>
      </c>
      <c r="D11" s="14" t="s">
        <v>3</v>
      </c>
      <c r="E11" s="1"/>
    </row>
    <row r="12" spans="1:5" ht="25.5" x14ac:dyDescent="0.25">
      <c r="A12" s="1"/>
      <c r="B12" s="72" t="s">
        <v>230</v>
      </c>
      <c r="C12" s="73">
        <v>190691</v>
      </c>
      <c r="D12" s="14" t="s">
        <v>3</v>
      </c>
      <c r="E12" s="1"/>
    </row>
    <row r="13" spans="1:5" x14ac:dyDescent="0.25">
      <c r="A13" s="1"/>
      <c r="B13" s="72" t="s">
        <v>231</v>
      </c>
      <c r="C13" s="73">
        <v>106350</v>
      </c>
      <c r="D13" s="14" t="s">
        <v>3</v>
      </c>
      <c r="E13" s="1"/>
    </row>
    <row r="14" spans="1:5" x14ac:dyDescent="0.25">
      <c r="A14" s="1"/>
      <c r="B14" s="72" t="s">
        <v>232</v>
      </c>
      <c r="C14" s="73">
        <v>91465</v>
      </c>
      <c r="D14" s="14" t="s">
        <v>3</v>
      </c>
      <c r="E14" s="1"/>
    </row>
    <row r="15" spans="1:5" x14ac:dyDescent="0.25">
      <c r="A15" s="1"/>
      <c r="B15" s="72" t="s">
        <v>233</v>
      </c>
      <c r="C15" s="73">
        <v>16333</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1856053</v>
      </c>
      <c r="D20" s="13" t="s">
        <v>3</v>
      </c>
      <c r="E20" s="1"/>
    </row>
    <row r="21" spans="1:5" x14ac:dyDescent="0.25">
      <c r="A21" s="1"/>
      <c r="B21" s="33" t="s">
        <v>168</v>
      </c>
      <c r="C21" s="12">
        <f>C20*(1+'Fane 15. Nøgletal'!C10)^2</f>
        <v>2110324.26141157</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60n639VlR/au2Y0a75er4aUjhXuDR8BXy7+rru+hnxFLIQxYVogL8R+FHz86Q1M6JzWO36MDakGUoang+wWjKQ==" saltValue="yNLWJ2KQAMHyepekFgIdD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10999923.938319355</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69208897.563773423</v>
      </c>
      <c r="D20" s="14" t="s">
        <v>3</v>
      </c>
      <c r="E20" s="1"/>
    </row>
    <row r="21" spans="1:5" x14ac:dyDescent="0.25">
      <c r="A21" s="1"/>
      <c r="B21" s="65" t="s">
        <v>207</v>
      </c>
      <c r="C21" s="9">
        <v>67160555</v>
      </c>
      <c r="D21" s="14" t="s">
        <v>3</v>
      </c>
      <c r="E21" s="1"/>
    </row>
    <row r="22" spans="1:5" x14ac:dyDescent="0.25">
      <c r="A22" s="1"/>
      <c r="B22" s="65" t="s">
        <v>29</v>
      </c>
      <c r="C22" s="9">
        <v>0</v>
      </c>
      <c r="D22" s="14" t="s">
        <v>3</v>
      </c>
      <c r="E22" s="1"/>
    </row>
    <row r="23" spans="1:5" x14ac:dyDescent="0.25">
      <c r="A23" s="1"/>
      <c r="B23" s="82" t="s">
        <v>208</v>
      </c>
      <c r="C23" s="57">
        <f>C20-C21-C22</f>
        <v>2048342.5637734234</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BcxrpxnbWDBSsfTcRR9tIHKe7QWAp04QFlKGa4R5kNG+JYyxyRXYQV2TnIDHZioxKAG6fmoC2EgWZDy9yusZvA==" saltValue="LLoLyky+oJmUvtBG8z7PZ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-887437</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6" t="s">
        <v>111</v>
      </c>
      <c r="C18" s="12">
        <f>SUM(C10:C17)</f>
        <v>-887437</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8rSgaCfN90o9AqC0HBOYR+IBdjLcDbYbfi9t5f53AVFbnYTJU3VXRT0H8kfJoj31KP9HBZqcHF0XFoG+i0GEg==" saltValue="B4Tq85prHYVfYGAVUyfgN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217</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9" t="s">
        <v>219</v>
      </c>
      <c r="C12" s="110"/>
      <c r="D12" s="111"/>
      <c r="E12" s="1"/>
    </row>
    <row r="13" spans="1:5" ht="26.25" x14ac:dyDescent="0.25">
      <c r="A13" s="1"/>
      <c r="B13" s="79" t="s">
        <v>218</v>
      </c>
      <c r="C13" s="7">
        <v>0</v>
      </c>
      <c r="D13" s="8" t="s">
        <v>3</v>
      </c>
      <c r="E13" s="1"/>
    </row>
    <row r="14" spans="1:5" ht="14.25" customHeight="1" x14ac:dyDescent="0.25">
      <c r="A14" s="1"/>
      <c r="B14" s="65" t="s">
        <v>173</v>
      </c>
      <c r="C14" s="7">
        <v>80000</v>
      </c>
      <c r="D14" s="8" t="s">
        <v>3</v>
      </c>
      <c r="E14" s="1"/>
    </row>
    <row r="15" spans="1:5" ht="14.25" customHeight="1" x14ac:dyDescent="0.25">
      <c r="A15" s="1"/>
      <c r="B15" s="82" t="s">
        <v>48</v>
      </c>
      <c r="C15" s="10">
        <f>C14-C13</f>
        <v>80000</v>
      </c>
      <c r="D15" s="11" t="s">
        <v>3</v>
      </c>
      <c r="E15" s="1"/>
    </row>
    <row r="16" spans="1:5" ht="14.25" customHeight="1" x14ac:dyDescent="0.25">
      <c r="A16" s="1"/>
      <c r="B16" s="33" t="s">
        <v>174</v>
      </c>
      <c r="C16" s="12">
        <f>C11+C15</f>
        <v>80000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1mLruVNNAcg9U54shGr6tGHpm0C7Tx5NQcf0dPFbKnMESa//oHQkKCcQ2O9VlcEuttJfGtfrE4050tWmgZguQ==" saltValue="fEaG4X+ceS5WpP8hnWfhk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u8/lcdujunJiVIFS1RHnm7rmZH49GW5iJewph9zorUK15CFcPWpEarFDCed8gFj5a/nyPHiiFwrtIUa8/AllHw==" saltValue="0OtH6rKVJMGIB+qaR0Vpk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tbCWeohlCIGyGlhoI0lU4Wi8x5tKeti3W5N+sRGkcMXheO9XJWrx8RdzcCBntGNltUGWuUnDTpn7iIObw3ymw==" saltValue="8snI1TQURKPC44N51BrR/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0pKs2QBs/rIw7PeYNwnfNOUWJxQk9W+U7ODCJt+We0+nQxwIn0hVobW+LRBuGR3U4F4cMF8QYnYukLkw808ew==" saltValue="eVkZ8uclfooBXY1NuDwLP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1Ij8rvoggackE2eVYPoj/Nka+8OE+7DssCCj1/ZwODxOyJGl/GaMOq22WuvlvTVDRzgNMO8YdW5LVK1Qf40N/Q==" saltValue="XsUpoxVCfoEVpVLn+aFY5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3tV3yNBj2HrL3bqzYkUP7cYzkTuLdLeEWjyhQ4Frs5RMmGVvCKtAo+EYOF4I7L1OX3j9dGRwY28OtNLSNCFgHw==" saltValue="nO/nY88AvDBBM3KfI1vkK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imeuMnhh90Ncc+/H4ZXmcMyl9o+jstXq4cfr4PXADhg3mZ4ObTdvLJU0edyxwm7VNrI4qSfP93PltMzDDU7SA==" saltValue="U+K5gDLheSe7rMZHdgIFC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73637679.843560338</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5949924.5313596753</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-487800.86900122243</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79099803.505918786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2110324.26141157</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80000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81290127.767330348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EEtdoetS5B/R9pQyH+cjwIWWef6+UcUNYrstywq98iBbD2QxqRJxyixKiTVRz687NJiNN25JbbCCc215gIKRQ==" saltValue="Qxt535uC7tgSaxvFj4PWw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dZmP4TQw/EXWrQqZcxY8tTf6P/UBDt+C3DdlFkn1h51gipUW6brjP5aaH3dTCfr2pYTKbKbwRN+Ni25d9ppcQg==" saltValue="Jvyu1itCRKpXLBFalbXoe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79099803.505918786</v>
      </c>
      <c r="D9" s="8" t="s">
        <v>3</v>
      </c>
      <c r="E9" s="1"/>
    </row>
    <row r="10" spans="1:5" ht="15" customHeight="1" x14ac:dyDescent="0.25">
      <c r="A10" s="1"/>
      <c r="B10" s="26" t="s">
        <v>19</v>
      </c>
      <c r="C10" s="7">
        <f>C9*'Fane 15. Nøgletal'!C10</f>
        <v>5244316.9724424155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-509739.22528368339</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83834381.253077522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2250238.759943157</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86084620.013020679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QABGWUAX3s/7QpeQtqP1/M3TfzgoAN86TQlmxwfFOlkk9rquLCZE/Dmjhz3IJGfSANPrTQbTwb04mlgUHKlKA==" saltValue="cPSwxBeC7yS+vrTKGFTfN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83834381.253077522</v>
      </c>
      <c r="D9" s="8" t="s">
        <v>3</v>
      </c>
      <c r="E9" s="1"/>
    </row>
    <row r="10" spans="1:5" ht="15" customHeight="1" x14ac:dyDescent="0.25">
      <c r="A10" s="1"/>
      <c r="B10" s="26" t="s">
        <v>19</v>
      </c>
      <c r="C10" s="7">
        <f>SUM(C9:C9)*'Fane 15. Nøgletal'!C10</f>
        <v>5558219.4770790394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-532664.23720159184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88859936.492954969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2399429.5897273882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91259366.082682356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6qeZbqgYyNHPTAZRR0T9adHwuRd4wstBj8F+YpLOZ/ilcXyS8Sy+IYL98HRkH/vUclS07ZUCNAOCffkcOZA==" saltValue="rYj7quMPlAiz6+EclEIIW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88859936.492954969</v>
      </c>
      <c r="D9" s="8" t="s">
        <v>3</v>
      </c>
      <c r="E9" s="1"/>
    </row>
    <row r="10" spans="1:5" ht="15" customHeight="1" x14ac:dyDescent="0.25">
      <c r="A10" s="1"/>
      <c r="B10" s="26" t="s">
        <v>19</v>
      </c>
      <c r="C10" s="7">
        <f>SUM(C9:C9)*'Fane 15. Nøgletal'!C10</f>
        <v>5891413.7894829139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-556620.27860549628</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94194730.0038324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2558511.7715263143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96753241.775358707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teg/aNMW/ikv1Ah5VTrdXjREKbBqipWe8jMJ26eD4QTd9gc3+Y/8Y9PbV8iGMNKn/AFGVw9kHLDVEryJ6Dcuw==" saltValue="/FCQvvxbwyAsaRjFkbWj0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68558682.341438681</v>
      </c>
      <c r="D9" s="8" t="s">
        <v>3</v>
      </c>
      <c r="E9" s="1"/>
    </row>
    <row r="10" spans="1:5" ht="15" customHeight="1" x14ac:dyDescent="0.25">
      <c r="A10" s="1"/>
      <c r="B10" s="64" t="s">
        <v>35</v>
      </c>
      <c r="C10" s="7">
        <v>0</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5539541.5331882453</v>
      </c>
      <c r="D16" s="8" t="s">
        <v>3</v>
      </c>
      <c r="E16" s="1"/>
    </row>
    <row r="17" spans="1:5" ht="15" customHeight="1" x14ac:dyDescent="0.25">
      <c r="A17" s="1"/>
      <c r="B17" s="64" t="s">
        <v>10</v>
      </c>
      <c r="C17" s="38">
        <v>0</v>
      </c>
      <c r="D17" s="8" t="s">
        <v>3</v>
      </c>
      <c r="E17" s="1"/>
    </row>
    <row r="18" spans="1:5" ht="15" customHeight="1" x14ac:dyDescent="0.25">
      <c r="A18" s="1"/>
      <c r="B18" s="64" t="s">
        <v>22</v>
      </c>
      <c r="C18" s="38">
        <v>-460544.03106657806</v>
      </c>
      <c r="D18" s="8" t="s">
        <v>3</v>
      </c>
      <c r="E18" s="1"/>
    </row>
    <row r="19" spans="1:5" ht="15" customHeight="1" x14ac:dyDescent="0.25">
      <c r="A19" s="1"/>
      <c r="B19" s="64" t="s">
        <v>23</v>
      </c>
      <c r="C19" s="38">
        <v>0</v>
      </c>
      <c r="D19" s="8" t="s">
        <v>3</v>
      </c>
      <c r="E19" s="43"/>
    </row>
    <row r="20" spans="1:5" ht="15" customHeight="1" x14ac:dyDescent="0.25">
      <c r="A20" s="1"/>
      <c r="B20" s="82" t="s">
        <v>21</v>
      </c>
      <c r="C20" s="10">
        <v>73637679.843560338</v>
      </c>
      <c r="D20" s="11" t="s">
        <v>3</v>
      </c>
      <c r="E20" s="1"/>
    </row>
    <row r="21" spans="1:5" ht="15" customHeight="1" x14ac:dyDescent="0.25">
      <c r="A21" s="1"/>
      <c r="B21" s="33" t="s">
        <v>12</v>
      </c>
      <c r="C21" s="28"/>
      <c r="D21" s="19"/>
      <c r="E21" s="1"/>
    </row>
    <row r="22" spans="1:5" ht="15" customHeight="1" x14ac:dyDescent="0.25">
      <c r="A22" s="1"/>
      <c r="B22" s="31" t="s">
        <v>12</v>
      </c>
      <c r="C22" s="10">
        <v>1403307.9790911998</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2315756.4606692591</v>
      </c>
      <c r="D38" s="11" t="s">
        <v>3</v>
      </c>
      <c r="E38" s="1"/>
    </row>
    <row r="39" spans="1:5" x14ac:dyDescent="0.25">
      <c r="A39" s="1"/>
      <c r="B39" s="33" t="s">
        <v>65</v>
      </c>
      <c r="C39" s="45">
        <v>77356744.283320799</v>
      </c>
      <c r="D39" s="30" t="s">
        <v>3</v>
      </c>
      <c r="E39" s="1"/>
    </row>
    <row r="40" spans="1:5" ht="30" customHeight="1" x14ac:dyDescent="0.25">
      <c r="A40" s="1"/>
      <c r="B40" s="107" t="s">
        <v>225</v>
      </c>
      <c r="C40" s="107"/>
      <c r="D40" s="107"/>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XQ9seziJAKmNteyIPryVaFFsklgfewzZ9VS9RM9zhFZKqpahihJ3vDAZYlS/V93UnF7os53599zMyDxwPkb2lA==" saltValue="lVwlrgI6b1tj1cD0syFBrA=="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23027201.553328902</v>
      </c>
      <c r="D9" s="14" t="s">
        <v>3</v>
      </c>
      <c r="E9" s="1"/>
    </row>
    <row r="10" spans="1:5" x14ac:dyDescent="0.25">
      <c r="A10" s="1"/>
      <c r="B10" s="65" t="s">
        <v>125</v>
      </c>
      <c r="C10" s="83">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460544.03106657806</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24390043.45006112</v>
      </c>
      <c r="D15" s="14" t="s">
        <v>3</v>
      </c>
      <c r="E15" s="1"/>
    </row>
    <row r="16" spans="1:5" x14ac:dyDescent="0.25">
      <c r="A16" s="1"/>
      <c r="B16" s="65" t="s">
        <v>184</v>
      </c>
      <c r="C16" s="83">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487800.86900122243</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25486961.264184169</v>
      </c>
      <c r="D21" s="14" t="s">
        <v>3</v>
      </c>
      <c r="E21" s="1"/>
    </row>
    <row r="22" spans="1:5" x14ac:dyDescent="0.25">
      <c r="A22" s="1"/>
      <c r="B22" s="65" t="s">
        <v>196</v>
      </c>
      <c r="C22" s="23">
        <f>C21*'Fane 15. Nøgletal'!C21</f>
        <v>509739.22528368339</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26633211.86007959</v>
      </c>
      <c r="D26" s="14" t="s">
        <v>3</v>
      </c>
      <c r="E26" s="1"/>
    </row>
    <row r="27" spans="1:5" x14ac:dyDescent="0.25">
      <c r="A27" s="1"/>
      <c r="B27" s="65" t="s">
        <v>194</v>
      </c>
      <c r="C27" s="23">
        <f>C26*'Fane 15. Nøgletal'!C21</f>
        <v>532664.23720159184</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27831013.930274811</v>
      </c>
      <c r="D31" s="14" t="s">
        <v>3</v>
      </c>
      <c r="E31" s="1"/>
    </row>
    <row r="32" spans="1:5" x14ac:dyDescent="0.25">
      <c r="A32" s="1"/>
      <c r="B32" s="65" t="s">
        <v>195</v>
      </c>
      <c r="C32" s="23">
        <f>C31*'Fane 15. Nøgletal'!C21</f>
        <v>556620.27860549628</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xdL+cMyKA7OhyuWY3FMpiAPO6MUs8oK+B1laHm/h+ezxlct54VR0bKj/s53hDqZMvUtbs2OCdZmquXIudteTQ==" saltValue="E48JVYsNks8hu0bKpHzorw=="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53033052.991268963</v>
      </c>
      <c r="D9" s="14" t="s">
        <v>3</v>
      </c>
      <c r="E9" s="1"/>
    </row>
    <row r="10" spans="1:5" x14ac:dyDescent="0.25">
      <c r="A10" s="1"/>
      <c r="B10" s="65" t="s">
        <v>126</v>
      </c>
      <c r="C10" s="83">
        <f>('Fane 3. Omkostninger i ØR2024'!C11+'Fane 3. Omkostninger i ØR2024'!C13+'Fane 3. Omkostninger i ØR2024'!C15)*(1+'Fane 15. Nøgletal'!C9)</f>
        <v>0</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57318123.672963493</v>
      </c>
      <c r="D15" s="14" t="s">
        <v>3</v>
      </c>
      <c r="E15" s="1"/>
    </row>
    <row r="16" spans="1:5" x14ac:dyDescent="0.25">
      <c r="A16" s="1"/>
      <c r="B16" s="65" t="s">
        <v>185</v>
      </c>
      <c r="C16" s="83">
        <f>('Fane 2.1. Økonomisk ramme 2025'!C11+'Fane 2.1. Økonomisk ramme 2025'!C13+'Fane 2.1. Økonomisk ramme 2025'!C15)*(1+'Fane 15. Nøgletal'!C10)</f>
        <v>0</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61118315.272480972</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65170459.575046465</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69491261.044872046</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DGMxhhsgNlltU+2GYxwwZTyssXGtpTNBL5hQ35DKaTDeS7VOqJQMpkJaVIMA06ui3/5s2NoHXT1IWOxor67MA==" saltValue="nn3HOLVT6s7ZUJyP9azl/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220</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mM6e6lBhMGDFpZr54eBcif18F5d3SYUjarRLjFY7Tu/EpnQb1MUtgZrsWL7v202Ktw3vkm10wC3j+wC5+DgXcA==" saltValue="F1Z8jV3L/3Xwec3MP738M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2024-05-06T07:45:39Z</cp:lastPrinted>
  <dcterms:created xsi:type="dcterms:W3CDTF">2016-06-02T08:51:18Z</dcterms:created>
  <dcterms:modified xsi:type="dcterms:W3CDTF">2024-08-14T10:56:58Z</dcterms:modified>
</cp:coreProperties>
</file>